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24226"/>
  <xr:revisionPtr revIDLastSave="0" documentId="13_ncr:1_{1C5E51F7-44C5-4674-850E-1CC711EA5FC0}" xr6:coauthVersionLast="47" xr6:coauthVersionMax="47" xr10:uidLastSave="{00000000-0000-0000-0000-000000000000}"/>
  <bookViews>
    <workbookView xWindow="19450" yWindow="-21710" windowWidth="38620" windowHeight="21220" tabRatio="732" activeTab="1" xr2:uid="{00000000-000D-0000-FFFF-FFFF00000000}"/>
  </bookViews>
  <sheets>
    <sheet name="1. OPĆI TEHNIČKI UVJETI" sheetId="18" r:id="rId1"/>
    <sheet name="2. OPĆE STAVKE" sheetId="13" r:id="rId2"/>
    <sheet name="3. 1.cjelina" sheetId="30" r:id="rId3"/>
    <sheet name="4.  2. cjelina" sheetId="37" r:id="rId4"/>
    <sheet name="5.   3. cjelina" sheetId="38" r:id="rId5"/>
    <sheet name="5. REKAPITULACIJA" sheetId="35" r:id="rId6"/>
  </sheets>
  <definedNames>
    <definedName name="_KAM2">#REF!</definedName>
    <definedName name="_PRI2">#REF!</definedName>
    <definedName name="BET" localSheetId="1">'2. OPĆE STAVKE'!#REF!</definedName>
    <definedName name="BET" localSheetId="2">'3. 1.cjelina'!#REF!</definedName>
    <definedName name="BET" localSheetId="3">'4.  2. cjelina'!#REF!</definedName>
    <definedName name="BET" localSheetId="4">'5.   3. cjelina'!#REF!</definedName>
    <definedName name="BET">#REF!</definedName>
    <definedName name="BETA" localSheetId="1">'2. OPĆE STAVKE'!#REF!</definedName>
    <definedName name="BETA" localSheetId="2">'3. 1.cjelina'!#REF!</definedName>
    <definedName name="BETA" localSheetId="3">'4.  2. cjelina'!#REF!</definedName>
    <definedName name="BETA" localSheetId="4">'5.   3. cjelina'!#REF!</definedName>
    <definedName name="BETA">#REF!</definedName>
    <definedName name="BETA2">#REF!</definedName>
    <definedName name="BETI" localSheetId="1">'2. OPĆE STAVKE'!#REF!</definedName>
    <definedName name="BETI" localSheetId="2">'3. 1.cjelina'!#REF!</definedName>
    <definedName name="BETI" localSheetId="3">'4.  2. cjelina'!#REF!</definedName>
    <definedName name="BETI" localSheetId="4">'5.   3. cjelina'!#REF!</definedName>
    <definedName name="BETI">#REF!</definedName>
    <definedName name="BETI2">#REF!</definedName>
    <definedName name="BETP" localSheetId="1">'2. OPĆE STAVKE'!#REF!</definedName>
    <definedName name="BETP" localSheetId="2">'3. 1.cjelina'!#REF!</definedName>
    <definedName name="BETP" localSheetId="3">'4.  2. cjelina'!#REF!</definedName>
    <definedName name="BETP" localSheetId="4">'5.   3. cjelina'!#REF!</definedName>
    <definedName name="BETP">#REF!</definedName>
    <definedName name="KAM" localSheetId="0">#REF!</definedName>
    <definedName name="KAM" localSheetId="1">'2. OPĆE STAVKE'!#REF!</definedName>
    <definedName name="KAM" localSheetId="2">'3. 1.cjelina'!#REF!</definedName>
    <definedName name="KAM" localSheetId="3">'4.  2. cjelina'!#REF!</definedName>
    <definedName name="KAM" localSheetId="4">'5.   3. cjelina'!#REF!</definedName>
    <definedName name="KAM">#REF!</definedName>
    <definedName name="OSTALI" localSheetId="1">'2. OPĆE STAVKE'!$F$33</definedName>
    <definedName name="OSTALI" localSheetId="2">'3. 1.cjelina'!#REF!</definedName>
    <definedName name="OSTALI" localSheetId="3">'4.  2. cjelina'!#REF!</definedName>
    <definedName name="OSTALI" localSheetId="4">'5.   3. cjelina'!#REF!</definedName>
    <definedName name="OSTALI">#REF!</definedName>
    <definedName name="PRI" localSheetId="0">#REF!</definedName>
    <definedName name="PRI" localSheetId="1">'2. OPĆE STAVKE'!#REF!</definedName>
    <definedName name="PRI" localSheetId="2">'3. 1.cjelina'!#REF!</definedName>
    <definedName name="PRI" localSheetId="3">'4.  2. cjelina'!#REF!</definedName>
    <definedName name="PRI" localSheetId="4">'5.   3. cjelina'!#REF!</definedName>
    <definedName name="PRI">#REF!</definedName>
    <definedName name="_xlnm.Print_Area" localSheetId="1">'2. OPĆE STAVKE'!$A$1:$F$35</definedName>
    <definedName name="_xlnm.Print_Area" localSheetId="5">'5. REKAPITULACIJA'!$A$1:$K$13</definedName>
    <definedName name="_xlnm.Print_Titles" localSheetId="1">'2. OPĆE STAVKE'!$4:$5</definedName>
    <definedName name="_xlnm.Print_Titles" localSheetId="2">'3. 1.cjelina'!$4:$5</definedName>
    <definedName name="_xlnm.Print_Titles" localSheetId="3">'4.  2. cjelina'!$4:$5</definedName>
    <definedName name="_xlnm.Print_Titles" localSheetId="4">'5.   3. cjelina'!$4:$5</definedName>
    <definedName name="PRIV" localSheetId="0">#REF!</definedName>
    <definedName name="PRIV" localSheetId="1">'2. OPĆE STAVKE'!#REF!</definedName>
    <definedName name="PRIV" localSheetId="2">'3. 1.cjelina'!#REF!</definedName>
    <definedName name="PRIV" localSheetId="3">'4.  2. cjelina'!#REF!</definedName>
    <definedName name="PRIV" localSheetId="4">'5.   3. cjelina'!#REF!</definedName>
    <definedName name="PRIV">#REF!</definedName>
    <definedName name="t" localSheetId="2">'3. 1.cjelina'!#REF!</definedName>
    <definedName name="t" localSheetId="3">'4.  2. cjelina'!#REF!</definedName>
    <definedName name="t" localSheetId="4">'5.   3. cjelina'!#REF!</definedName>
    <definedName name="t">#REF!</definedName>
    <definedName name="tt">#REF!</definedName>
    <definedName name="ZEM" localSheetId="1">'2. OPĆE STAVKE'!#REF!</definedName>
    <definedName name="ZEM" localSheetId="2">'3. 1.cjelina'!$E$99</definedName>
    <definedName name="ZEM" localSheetId="3">'4.  2. cjelina'!$E$38</definedName>
    <definedName name="ZEM" localSheetId="4">'5.   3. cjelina'!$E$29</definedName>
    <definedName name="ZEM">#REF!</definedName>
    <definedName name="ZEMI" localSheetId="1">'2. OPĆE STAVKE'!#REF!</definedName>
    <definedName name="ZEMI">#REF!</definedName>
    <definedName name="ZEMN" localSheetId="1">'2. OPĆE STAVKE'!#REF!</definedName>
    <definedName name="ZEMN" localSheetId="2">'3. 1.cjelina'!$E$97</definedName>
    <definedName name="ZEMN" localSheetId="3">'4.  2. cjelina'!#REF!</definedName>
    <definedName name="ZEMN" localSheetId="4">'5.   3. cjelina'!#REF!</definedName>
    <definedName name="ZEMN">#REF!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3" i="13" l="1"/>
  <c r="F54" i="30"/>
  <c r="F55" i="38"/>
  <c r="F120" i="37"/>
  <c r="F126" i="37"/>
  <c r="F78" i="37"/>
  <c r="F80" i="37" s="1"/>
  <c r="F69" i="37"/>
  <c r="F36" i="37"/>
  <c r="F38" i="37" s="1"/>
  <c r="F106" i="37"/>
  <c r="F104" i="37"/>
  <c r="F19" i="37"/>
  <c r="B155" i="38"/>
  <c r="A155" i="38"/>
  <c r="B153" i="38"/>
  <c r="A153" i="38"/>
  <c r="B151" i="38"/>
  <c r="A151" i="38"/>
  <c r="B149" i="38"/>
  <c r="A149" i="38"/>
  <c r="A147" i="38"/>
  <c r="B135" i="38"/>
  <c r="A135" i="38"/>
  <c r="F133" i="38"/>
  <c r="F127" i="38"/>
  <c r="F120" i="38"/>
  <c r="F114" i="38"/>
  <c r="F107" i="38"/>
  <c r="B95" i="38"/>
  <c r="A95" i="38"/>
  <c r="F93" i="38"/>
  <c r="B79" i="38"/>
  <c r="A79" i="38"/>
  <c r="B77" i="38"/>
  <c r="A77" i="38"/>
  <c r="F75" i="38"/>
  <c r="F68" i="38"/>
  <c r="B60" i="38"/>
  <c r="A60" i="38"/>
  <c r="F57" i="38"/>
  <c r="F56" i="38"/>
  <c r="F54" i="38"/>
  <c r="B29" i="38"/>
  <c r="B27" i="38"/>
  <c r="A27" i="38"/>
  <c r="F25" i="38"/>
  <c r="F18" i="38"/>
  <c r="A275" i="30"/>
  <c r="F269" i="30"/>
  <c r="F60" i="38" l="1"/>
  <c r="F27" i="38"/>
  <c r="F29" i="38" s="1"/>
  <c r="F149" i="38" s="1"/>
  <c r="E11" i="35" s="1"/>
  <c r="F95" i="38"/>
  <c r="F153" i="38" s="1"/>
  <c r="G11" i="35" s="1"/>
  <c r="F77" i="38"/>
  <c r="F135" i="38"/>
  <c r="F155" i="38" s="1"/>
  <c r="H11" i="35" s="1"/>
  <c r="F81" i="30"/>
  <c r="F89" i="30"/>
  <c r="F141" i="30"/>
  <c r="F220" i="30"/>
  <c r="F196" i="30"/>
  <c r="F21" i="13"/>
  <c r="F79" i="38" l="1"/>
  <c r="F151" i="38" s="1"/>
  <c r="F96" i="37"/>
  <c r="F157" i="38" l="1"/>
  <c r="I11" i="35" s="1"/>
  <c r="F11" i="35"/>
  <c r="F15" i="37"/>
  <c r="A71" i="37"/>
  <c r="B152" i="37"/>
  <c r="A152" i="37"/>
  <c r="B150" i="37"/>
  <c r="A150" i="37"/>
  <c r="B148" i="37"/>
  <c r="A148" i="37"/>
  <c r="B146" i="37"/>
  <c r="A146" i="37"/>
  <c r="A144" i="37"/>
  <c r="B141" i="37"/>
  <c r="A141" i="37"/>
  <c r="F139" i="37"/>
  <c r="F133" i="37"/>
  <c r="B108" i="37"/>
  <c r="A108" i="37"/>
  <c r="B82" i="37"/>
  <c r="A82" i="37"/>
  <c r="B71" i="37"/>
  <c r="F61" i="37"/>
  <c r="F60" i="37"/>
  <c r="F71" i="37" s="1"/>
  <c r="F82" i="37" s="1"/>
  <c r="B28" i="37"/>
  <c r="A28" i="37"/>
  <c r="F26" i="37"/>
  <c r="F22" i="30"/>
  <c r="J11" i="35" l="1"/>
  <c r="K11" i="35" s="1"/>
  <c r="F28" i="37"/>
  <c r="F40" i="37" s="1"/>
  <c r="F146" i="37" s="1"/>
  <c r="F141" i="37"/>
  <c r="F152" i="37" s="1"/>
  <c r="H10" i="35" s="1"/>
  <c r="F108" i="37"/>
  <c r="F150" i="37" s="1"/>
  <c r="G10" i="35" s="1"/>
  <c r="F31" i="13"/>
  <c r="F25" i="13"/>
  <c r="A33" i="13"/>
  <c r="B33" i="13"/>
  <c r="F148" i="37" l="1"/>
  <c r="F10" i="35" s="1"/>
  <c r="E10" i="35"/>
  <c r="F33" i="13"/>
  <c r="D8" i="35" s="1"/>
  <c r="D12" i="35" s="1"/>
  <c r="F31" i="30"/>
  <c r="I8" i="35" l="1"/>
  <c r="F154" i="37"/>
  <c r="I10" i="35" s="1"/>
  <c r="F53" i="30"/>
  <c r="F52" i="30"/>
  <c r="F51" i="30"/>
  <c r="J10" i="35" l="1"/>
  <c r="K10" i="35" s="1"/>
  <c r="J8" i="35"/>
  <c r="K8" i="35" s="1"/>
  <c r="F38" i="30"/>
  <c r="F187" i="30" l="1"/>
  <c r="F125" i="30" l="1"/>
  <c r="F76" i="30" l="1"/>
  <c r="F75" i="30" l="1"/>
  <c r="F88" i="30"/>
  <c r="F95" i="30"/>
  <c r="F134" i="30" l="1"/>
  <c r="F171" i="30" l="1"/>
  <c r="F162" i="30"/>
  <c r="F217" i="30" l="1"/>
  <c r="F208" i="30" l="1"/>
  <c r="F222" i="30" s="1"/>
  <c r="F250" i="30" l="1"/>
  <c r="F263" i="30" l="1"/>
  <c r="F257" i="30"/>
  <c r="F244" i="30"/>
  <c r="F238" i="30"/>
  <c r="B189" i="30" l="1"/>
  <c r="A189" i="30"/>
  <c r="F234" i="30" l="1"/>
  <c r="F272" i="30" s="1"/>
  <c r="F123" i="30" l="1"/>
  <c r="F124" i="30" l="1"/>
  <c r="F144" i="30" s="1"/>
  <c r="F21" i="30"/>
  <c r="F40" i="30" s="1"/>
  <c r="F66" i="30" l="1"/>
  <c r="F60" i="30"/>
  <c r="F97" i="30" s="1"/>
  <c r="F180" i="30" l="1"/>
  <c r="F189" i="30" s="1"/>
  <c r="B173" i="30"/>
  <c r="A173" i="30"/>
  <c r="B272" i="30" l="1"/>
  <c r="A272" i="30"/>
  <c r="B279" i="30"/>
  <c r="A279" i="30"/>
  <c r="A191" i="30"/>
  <c r="B191" i="30"/>
  <c r="B283" i="30"/>
  <c r="A283" i="30"/>
  <c r="B281" i="30"/>
  <c r="A281" i="30"/>
  <c r="B277" i="30"/>
  <c r="A277" i="30"/>
  <c r="B222" i="30"/>
  <c r="A222" i="30"/>
  <c r="B144" i="30"/>
  <c r="A144" i="30"/>
  <c r="B99" i="30"/>
  <c r="B97" i="30"/>
  <c r="B40" i="30"/>
  <c r="A40" i="30"/>
  <c r="F173" i="30" l="1"/>
  <c r="F191" i="30" s="1"/>
  <c r="F281" i="30"/>
  <c r="F283" i="30"/>
  <c r="H9" i="35" l="1"/>
  <c r="H12" i="35" s="1"/>
  <c r="G9" i="35"/>
  <c r="G12" i="35" s="1"/>
  <c r="F99" i="30"/>
  <c r="F277" i="30" s="1"/>
  <c r="F279" i="30"/>
  <c r="F9" i="35" s="1"/>
  <c r="F12" i="35" s="1"/>
  <c r="E9" i="35" l="1"/>
  <c r="E12" i="35" s="1"/>
  <c r="F285" i="30"/>
  <c r="I9" i="35" s="1"/>
  <c r="J9" i="35" l="1"/>
  <c r="K9" i="35" s="1"/>
  <c r="K16" i="35" s="1"/>
  <c r="I12" i="35"/>
  <c r="J12" i="35" s="1"/>
  <c r="K12" i="35" s="1"/>
</calcChain>
</file>

<file path=xl/sharedStrings.xml><?xml version="1.0" encoding="utf-8"?>
<sst xmlns="http://schemas.openxmlformats.org/spreadsheetml/2006/main" count="687" uniqueCount="408">
  <si>
    <t>BETONSKI ČELIK</t>
  </si>
  <si>
    <t>BETONSKI I ARMIRANOBETONSKI RADOVI</t>
  </si>
  <si>
    <t>kg</t>
  </si>
  <si>
    <t>kom</t>
  </si>
  <si>
    <t>OSTALI RADOVI</t>
  </si>
  <si>
    <t>m'</t>
  </si>
  <si>
    <t>ZEMLJANI RADOVI - NASIPAVANJA</t>
  </si>
  <si>
    <t>ZEMLJANI RADOVI - ISKOPI</t>
  </si>
  <si>
    <t>ZEMLJANI RADOVI</t>
  </si>
  <si>
    <t>Cijene su bez PDV-a.</t>
  </si>
  <si>
    <t>BETON  "IN SITU"</t>
  </si>
  <si>
    <t>komplet</t>
  </si>
  <si>
    <t xml:space="preserve"> </t>
  </si>
  <si>
    <t>TROŠKOVNIK POMORSKIH GRAĐEVINA</t>
  </si>
  <si>
    <t>A.1.</t>
  </si>
  <si>
    <t>A.2.</t>
  </si>
  <si>
    <t>A.3.</t>
  </si>
  <si>
    <t>A.</t>
  </si>
  <si>
    <t>B.1.</t>
  </si>
  <si>
    <t>B.1.1.</t>
  </si>
  <si>
    <t>B.1.2.</t>
  </si>
  <si>
    <t>D.1.</t>
  </si>
  <si>
    <t>PRIPREMNI I ZAVRŠNI  RADOVI</t>
  </si>
  <si>
    <t>Projekt izvedenog stanja.</t>
  </si>
  <si>
    <t>Ukoliko se ukažu eventualne nejednakosti između projekata i stanja na gradilištu izvoditelj radova dužan je pravovremeno obavijestiti investitora i projektanta i zatražiti objašnjenja.</t>
  </si>
  <si>
    <t>Sve mjere u planovima provjeriti u naravi. Svu kontrolu vršiti bez posebne naplate.</t>
  </si>
  <si>
    <t>Sve štete učinjene prilikom rada na vlastitim ili tuđim radovima imaju se ukloniti na račun počinitelja.</t>
  </si>
  <si>
    <t>Ako opis bilo koje stavke dovodi izvođača u sumnju o načinu izvedbe, treba pravovremeno prije predaje ponude tražiti objašnjenje od projektanta.</t>
  </si>
  <si>
    <t>Eventualne izmjene materijala te načina izvedbe tokom građenja moraju se izvršiti isključivo pismenim dogovorom s investitorom, projektantom i nadzornim inženjerom.</t>
  </si>
  <si>
    <t>Jediničnom cijenom treba obuhvatiti sve elemente, kako slijedi:</t>
  </si>
  <si>
    <t>U cijenu materijala uključena je i cijena transportnih troškova bez obzira na prijevozno sredstvo sa svim prijenosima, utovarima i istovarima, te uskladištenje i čuvanje na gradilištu od unošenja (prebacivanje, zaštita i sl.), kao i davanje potrebnih uzoraka.</t>
  </si>
  <si>
    <t>Uskladištenje materijala treba provesti u svemu sukladno uputama proizvođača, tako da materijal bude osiguran od vlaženja, lomova i sl., jer se samo neoštećen i kvalitetan smije ugrađivati. Vezna sredstva također moraju biti prvorazredna. Cement, opeka, kameni agregat, pijesak, bitumen i sl. treba ispitati prema važećim tehničkim propisima i ateste predočiti nadzornom inženjeru.</t>
  </si>
  <si>
    <t xml:space="preserve">U kalkulaciji rada treba uključiti sav rad, kako glavni tako i pomoćni, te sav unutarnji transport kao i čišćenje prostora u tijeku radova te odvoz šute i viška materijala s gradilišta. </t>
  </si>
  <si>
    <t>Ujedno treba uključiti sav rad oko zaštite gotovih konstrukcija i dijelova objekta od štetnog utjecaja vrućine, hladnoće i sl.</t>
  </si>
  <si>
    <t xml:space="preserve">Skela mora biti na vrijeme postavljena kako ne bi nastao zastoj u radu. Pod pojmom skela podrazumjeva se i prilaz istoj, te ograda. </t>
  </si>
  <si>
    <t xml:space="preserve">Kod zemljanih radova u jediničnu cijenu ulaze razupore, te mostovi za prebacivanje iskopa većih dubina. </t>
  </si>
  <si>
    <t>Skele moraju biti ispravno projektirane, postavljene i održavane tako, da se ne sruše ili nekontrolirano pomaknu.
Postava, korištenje i nadziranje skela u svemu moraju biti u skladu sa odredbama važećih zakona i pravilnika.</t>
  </si>
  <si>
    <t>OPLATA</t>
  </si>
  <si>
    <t>Kod izrade oplate predviđeno je izrada ili doprema gotove oplate, svi prijenosi oplate po gradilištu, montaža, podupiranje, uklještenja, demontaža, čišćenje. U cijenu ulazi priprema oplate prije betoniranja (npr. kvašenje oplate prije betoniranja, mazanje same oplate i limenih kalupa i sl.).</t>
  </si>
  <si>
    <t>Oplate moraju biti izrađene točno po mjerama naznačenima u nacrtima te poduprte na propisan način. Izrađene oplate podnijeti odgovarajući teret, biti stabilne, dobro ukrućene i poduprte da ne bi došlo do izvijanja u bilo kojem smjeru. Oplate moraju biti izrađene tako da se mogu lako skidati bez oštećenja konstrukcije.</t>
  </si>
  <si>
    <t>OBRAČUN</t>
  </si>
  <si>
    <t>Ukoliko nije u pojedinoj stavci dan način obračuna radova, treba se u svemu pridržavati prosječnih normi u građevinarstvu.</t>
  </si>
  <si>
    <t>Stavka uključuje dobavu, siječenje, savijanje, transport i montažu navedenog betonskog čelika. U cijenu je potrebno uračunati sav rad, materijal, neizbježan otpad prilikom siječenja, te sva potrebna sredstva za postavu armature u projektni položaj.</t>
  </si>
  <si>
    <t>r.br.</t>
  </si>
  <si>
    <t>opis stavke</t>
  </si>
  <si>
    <t>jed</t>
  </si>
  <si>
    <t>količina</t>
  </si>
  <si>
    <t>cijena</t>
  </si>
  <si>
    <t>ukupno</t>
  </si>
  <si>
    <t>Svi nekvalitetni radovi imaju se otkloniti i zamijeniti ispravnim, bez bilo kakve odštete od strane investitora. Naručitelj može izabrati da se nekvalitetni Radovi ne uklanjaju, ali u tom slučaju ima pravo umanjiti jediničnu cijenu.</t>
  </si>
  <si>
    <t>Ukoliko je u ugovoreni termin izvršenja objekta uključen i zimski odnosno ljetni period, to se neće posebno izvoditelju priznavati na ime naknade, već sve mora biti uključeno u jediničnu cijenu. Za vrijeme zime građevina se mora zaštititi. Svi eventualno smrznuti ili na drugi način zimskim uvjetima oštećeni dijelovi moraju se ukloniti i izvesti ponovno bez bilo kakve naplate. Ukoliko je temperatura niža od temperature pri kojoj je dozvoljen određeni rad, a investitor ipak traži da se radovi izvode, izvoditelj ima pravo računati naknadu po važećoj normi, ali u tom slučaju izvoditelj snosi punu odgovornost za ispravnost i kvalitetu izvedenih radova.</t>
  </si>
  <si>
    <t xml:space="preserve">
MATERIJAL</t>
  </si>
  <si>
    <t xml:space="preserve">
RAD</t>
  </si>
  <si>
    <t xml:space="preserve">
SKELE</t>
  </si>
  <si>
    <t xml:space="preserve">
ZIMSKI I LJETNI RAD</t>
  </si>
  <si>
    <t xml:space="preserve">
UREĐENJE GRADILIŠTA</t>
  </si>
  <si>
    <t>Izvođač mora ograničiti svoje privremene aktivnosti unutar Lučkog područja, odnosno područja koncesije. Ukoliko Izvođač misli koristiti pomorsko dobro van tih granica, to treba raditi o svom trošku, odnosno zatražiti putem Naručitelja od lokalne samouprave dozvolu. Ukoliko lokalna samouprava uskrati takvu dozvolu, to ne može biti razlogom povećanja cijene ili produljenja roka.</t>
  </si>
  <si>
    <t>PREDGOTOVLJENI AB ELEMENTI</t>
  </si>
  <si>
    <t>Svi radovi koji će se zatvoriti u konstrukciju, prekriti slojevima nasipa ili na drugi način postati nevidljivi se mogu zatvoriti tek nakon pregleda i pozitivne ocjene nadzornog inženjera.</t>
  </si>
  <si>
    <t>U jedinične cijene stavaka koje Izvođač nudi za realizaciju uključeno je, ali se ne ograničava na slijedeće troškove: sav rad, ljudski i mehanizirani, stručno i inženjersko osoblje, specijaliziranu radnu snagu i podizvođače, materijal, mehanizaciju i opremu, indirektne troškove, profit, troškove uprave Izvođača, mobilizaciju, demobilizaciju, dovođenje okoliša po dovršetku radova najmanje u prvobitno stanje, nabavu i ugradnju projektirane opreme, sve transporte, pogonske troškove, smještaj i prehranu svih zaposlenika, režijske troškove (voda, struja, plin, gorivo i mazivo i sve ostalo ovdje ne navedeno), troškove vezani za urede na gradilištu, financijske troškove, troškove osiguranja, telekomunikacijske troškove, troškove pristojbi, naknada, carina i ostalih usluga potrebnih za realizaciju projekta, troškove najmova i zakupa opreme i mehanizacije, prostora i bilo čega drugog potrebnog za realizaciju projekta, kontrolu kvalitete, troškove vezane uz pridržavanje propisima iz zaštite na radu i zaštite okoliša, troškove izrade i održavanja pristupnih putova - kopnenih i morskih, troškove projektiranja i izvedbe privremene prometne regulacije, troškove propisnog zbrinjavanja otpada, neovisno o tome da li je to zakonska obveza Naručitelja ili Izvođača, ishođenje dozvola (osim Građevinske i Uporabne, što je obveza Naručitelja), troškove vezane uz pridržavanje projektnih procedura definiranim Ugovorom, komunikacija s javnopravnim tijelima, lokalnom samoupravom i sa bilo kojom trećom stranom koja ima interes u projektu.</t>
  </si>
  <si>
    <t>Pri izvođenju radova na gradilištu je potrebno uvažavati i primjenjivati načela Zakona o zaštiti na radu i to osobito:
1. za održavanje primjerenog reda i zadovoljavajuće čistoće na gradilištu;
2. izbor i razmještaj mjesta rada, uzimajući pri tome u obzir način održavanja pristupnih putova te određivanja smjerova kretanja i površina za prolaz, kretanje ili za opremu;
3. uvjete pod kojima se rukuje različitim materijalima;
4. tehničko održavanje, prethodni i redoviti pregledi instalacija i opreme radi ispravljanja svih nedostataka koji mogu utjecati na sigurnost i zdravlje radnika;
5. razmještaj i označavanje površina za skladištenje različitih materijala, posebice kada se radi o opasnim materijalima i tvarima;
6. uvjete pod kojima se koriste i premještaju ili uklanjaju opasni materijali;
7. skladištenje i odlaganje ili uklanjanje otpadaka i otpadnog materijala;
8. usklađivanje vremena izvođenja različitih vrsta radova ili faza rada na temelju odvijanja poslova na gradilištu;
9. suradnja između izvođača i drugih osoba na gradilištu;
10. uzajamnog djelovanja svih aktivnosti na mjestu na kojem se radi ili u blizini kojega se nalazi gradilište.</t>
  </si>
  <si>
    <t>Sve vrste skele bez obzira na visinu ulaze u jediničnu cijenu pojedinog rada.</t>
  </si>
  <si>
    <t>To isto vrijedi i za zaštitu radova tokom ljeta od prebrzog sušenja uslijed visoke temperature. Ukoliko dođe do kašnjenja u dinamici krivnjom izvoditelja, dodatne troškove pri radu na niskim/visokim temperaturama snosi izvoditelj.</t>
  </si>
  <si>
    <t>U kalkulacije izvođač mora prema ponuđenim radovima uračunati ili posebno ponuditi eventualne zaštite za zimski period, kišu ili sl.
-  Izvođač je dužan svu površinsku vodu u granicama gradilišta na svim nižim nivoima redovito odstranjivati odnosno nasipavati,
-  Na gradilištu mora postojati permanentna čuvarska služba za cijelo vrijeme trajanja gradnje,
-  Gradilište mora biti po noći dobro osvjetljeno,
-  Sve otpadne materijale  (šuta, lomovi, mort, ambalaža i sl.) treba odmah odvesti. Troškove treba ukalkulirati u režiju. Ukoliko se isti neće izvršavati investitor ima pravo čišćenja i odvoz otpada povjeriti drugome, a na teret izvođača radova.</t>
  </si>
  <si>
    <t>Po završetku gradnje ukloniti sve nepotrebno sa gradilišta, što je potrebno ukalkulirati u ponudu.</t>
  </si>
  <si>
    <t>Za sve zahtjeve od strane izvođača koji uključuju ugradnju i primjenu proizvoda drugačijih od onih navedenih u pojedinoj specifikaciji, isti je dužan zatražiti odobrenje projektanta. Zahtjevi će biti uzeti u obzir od strane projektanta isključivo ako budu dostavljeni pismenim putem uz priloženi prijedlog.</t>
  </si>
  <si>
    <t xml:space="preserve">Ukoliko Izvođač iz bilo kojeg razloga prije ili tijekom izvođenja radova odluči da mu je potrebna dodatna geodetsko-batimetrijska izmjera, tzv.nulti snimak ili slična podloga, sve troškove na izradi iste snosi sam. Geodetsko-batimetrijska podloga Naručitelja, na temelju koje je izrađena projektna dokumentacija, ostaje službena podloga, sve dok Naručitelj ne odluči suprotno.  </t>
  </si>
  <si>
    <t>Nabava, transport, ugradnja.</t>
  </si>
  <si>
    <t>Nabava,transport,ugradnja.</t>
  </si>
  <si>
    <t>a) armatura B 500 B</t>
  </si>
  <si>
    <t>1. OPĆI TEHNIČKI UVJETI UZ TROŠKOVNIK</t>
  </si>
  <si>
    <t>REKAPITULACIJA TROŠKOVA GRADNJE</t>
  </si>
  <si>
    <t>SVEUKUPNO /KUNA/ :</t>
  </si>
  <si>
    <t>2. OPĆE STAVKE</t>
  </si>
  <si>
    <t>B.1.1.1.</t>
  </si>
  <si>
    <t>B.1.2.1.</t>
  </si>
  <si>
    <t>B.1.2.2.</t>
  </si>
  <si>
    <t>B.1.2.3.</t>
  </si>
  <si>
    <t>D.1.1.</t>
  </si>
  <si>
    <t>D.1.2.</t>
  </si>
  <si>
    <t>A</t>
  </si>
  <si>
    <t>B</t>
  </si>
  <si>
    <t>D</t>
  </si>
  <si>
    <t>E</t>
  </si>
  <si>
    <t>BETONSKI I ARMIRANOBET. RADOVI</t>
  </si>
  <si>
    <t>UKUPNO:</t>
  </si>
  <si>
    <t xml:space="preserve">Izvođač je dužan prije početka iskopa prikupiti od nadležnih javnopravnih tijela položaj podzemnih instalacija, te na licu mjesta provjeriti njihov položaj. Provjeru je potrebno izvršiti u zoni obuhvata i van zone obuhvata, ukoliko je to potrebno, pribaviti sve potrebne dozvole nadležnih tijela, te ustanoviti točan položaj podzemnih instalacija pomoću probnih rovova ili na drugi način koji se ustanovi potrebnim. Troškovi sanacije instalacija koje su oštećene zbog toga što je Izvođač pristupio radovima bez prethodne provjere ili zbog manjkave provjere ili manjkavog prikupljanja informacija, neće se priznavati, čak niti u slučaju kad se dokaže da dokumentacija postojećeg stanja ne odgovara stvarnosti. </t>
  </si>
  <si>
    <t>Izvođač je dužan izvesti propisno deponiranje viška materijala iz iskopa, što uključuje i podmorsko deponiranje, te ishoditi sve potrebne dozvole i suglasnosti u svezi s tim. Neishođenje dozvole za podmorsko deponiranje viška materijala ne može biti razlogom za povećanje cijene i produljenje roka izvedbe radova.</t>
  </si>
  <si>
    <t>Svi materijali koji se ugrađuju moraju zadovoljiti uvjete iz Tehničkog propisa o građevnim proizvodima (NN 35/18).</t>
  </si>
  <si>
    <t>Izvođač je dužan izvršiti snimanje cijevnih instalacija kamerom po dovršetku radova, te izvršiti sva potrebna ispitivanja produktovoda i produkata (npr.vode za ljudsku potrošnju i sl.) u cilju dobivanja pozitivnih izvješća o potpunoj funkcionalnosti i ispravnosti istih, a prije primopredaje radova.</t>
  </si>
  <si>
    <t xml:space="preserve"> Tolerancija mjera izvedenih radova određena je uzancama struke, a prema odluci nadzornog inženjera i projektanta. Sva odstupanja od dogovorenih mjera izvođač mora popraviti o svom trošku. Ovo vrijedi za sve vrste radova: građevinski, obrtnički, montažerski, opremanja te svi ostali radovi.</t>
  </si>
  <si>
    <t>Sve radove izvesti od kvalitetnog materijala, prema opisu pojedinih stavaka troškovnika i uvodnih općih opisa pojedinih grupa radova, nacrtima, detaljima i pismenim naređenjima. Za sve radove treba primjenjivati važeće zakone, tehničke propise, građevinske norme i priznata pravila struke. Moguća odstupanja treba prethodno dogovoriti s nadzornim inženjerom i projektantom za svaku pojedinu situaciju.</t>
  </si>
  <si>
    <t>C</t>
  </si>
  <si>
    <t>E.1.</t>
  </si>
  <si>
    <t xml:space="preserve">Jedinična cijena svih stavki uključuje beton, oplatu, kao i sav ostali rad i materijal potreban do potpunog dovršenja stavke. </t>
  </si>
  <si>
    <t>U cijenu je potrebno uvrstiti i sav materijal potreban za njegu betona, bolju ugradljivost, povećanje vodonepropusnosti i prirast čvrstoće betona i sl., bilo da je propisan specifikacijama ovog projekta ili ga sam izvoditelj odlučio upotrijebiti.</t>
  </si>
  <si>
    <t>Armatura je iskazana zasebno i obuhvaćena skupnom stavkom.</t>
  </si>
  <si>
    <t>Betonska smjesa se pravi iz agregata granulometrijskog sastava prema propisanim krivuljama na max. veličinu zrna od 31,5 mm sa sulfatno otpornim cementom CEM II/A-S razreda tlačne čvrstoće 42,5 u minimalnoj količini 380 kg/m3.</t>
  </si>
  <si>
    <t xml:space="preserve">Kontraktor postupak se izvodi uz pomoć betonske pumpe na način da se otvor pumpe zatvori prije ulaska u more i gura do najniže kote betoniranja. Radni pritisak betona izbacuje čep na pumpi. Najvažnije je da otvor pumpe uvijek bude uronjen u svježi beton odnosno da u nijednom trenutku ne dođe do propadanja svježeg betona kroz more. Time se sprječava ispiranje cementnog mlijeka iz mase betona i osigurava kvalitetu betona. </t>
  </si>
  <si>
    <t>Betonska masa mora se osigurati u potrebnoj količini kalupa te osigurati također, neprekinuti rad betonske pumpe. Skidanje oplate dozvoljava se po isteku dva dana.</t>
  </si>
  <si>
    <t>Predgotovljeni elementi:</t>
  </si>
  <si>
    <t>Maksimalni promjer agregata 31,5 mm, a vodocementni omjer v/c&lt;0,40. Ugradnja betona pervibratorom.</t>
  </si>
  <si>
    <t>Minimalna količina cementa CEM II/A-S 42,5R iznosi 400 kg.</t>
  </si>
  <si>
    <t>Nakon izrade elemenata iste transportirati i ugraditi pomoću dizalice uz pripomoć ronioca.</t>
  </si>
  <si>
    <t>Izvedba, transport.</t>
  </si>
  <si>
    <t>U jediničnu cijenu uračunati rad i sva pomoćna sredstva potrebna za potpuno dovršenje stavke.</t>
  </si>
  <si>
    <t>Sve neravnine treba popuniti tucanikom, a gornje površine moraju se poravnati.</t>
  </si>
  <si>
    <t>U jediničnu cijenu uračunati dobavu kamena, transport i ugradnju, te sva pomoćna sredstva, materijal i rad potreban do potpunog dovršenja stavke.</t>
  </si>
  <si>
    <t xml:space="preserve">Iskolčenje građevine mora obaviti osoba ovlaštena za obavljanje tih poslova, a što je definirano posebnim zakonom. Iskolčenje objekta obuhvaća sva geodetska mjerenja kojima se podaci s projekta prenose na teren (vertikalno i horizontalno), obnavljanje i održavanje iskolčenih oznaka na terenu za sve vrijeme građenja.  Elaborat iskolčenja potrebno je izraditi u skladu s Zakonom o gradnji, predati kao digitalnu snimku u dwg formatu na CD-u uz tri primjerka uvezanog elaborata.  </t>
  </si>
  <si>
    <t xml:space="preserve">Izvođač radova dužan je za vrijeme građenja stalno održavati i osigurati sve repere i poligonske točke. Iskolčenje objekata treba neprestano nadzirati i po potrebi obnavljati. Izvođač je sve vrijeme građenja dužan obnavljati izvedeno iskolčenje i sve oznake na terenu, bez obzira na uzroke štete.  
</t>
  </si>
  <si>
    <t>Geodetskom kontrolom utvrđuje se visinski i položajno početno stanje ili stanje izvedenog posla. Točnost mjerenja mora biti u skladu s geodetskim normama za pojedine vrste mjerenja i u skladu sa zahtjevima za kakvoću pojedinih radova prema ovim ili posebnim tehničkim uvjetima.</t>
  </si>
  <si>
    <t>Geodetski radovi pri građenju obuhvaćaju: 
• iskolčenje svih objekata koja su predmet gradnje;
• izrada elaborata iskolčenja od strane ovlaštene osobe
• sva mjerenja koja su u vezi s prijenosom podataka iz projekata na teren i obrnuto; 
• kontinuirano održavanje iskolčenih oznaka na terenu od početka radova do predaje svih radova investitoru.</t>
  </si>
  <si>
    <t xml:space="preserve">Projekt mora biti izrađen od strane ovlaštene osobe, a baziran na podacima pravne osobe ovlaštene za obavljanje djelatnosti hidrografske izmjere, na podlogama odobrenog projekta u drugoj boji sa analizom tolerancija projektirano stanje/izvedeno stanje. </t>
  </si>
  <si>
    <t>Projekt izvedenog stanja treba potpisati:</t>
  </si>
  <si>
    <t xml:space="preserve"> - ovlašteni geodet,
 - glavni inženjer gradilišta,
 - glavni nadzorni inženjer sa prilogom fotodokumentacije za sve vrijeme gradnje na digitalnom mediju. </t>
  </si>
  <si>
    <r>
      <t>m</t>
    </r>
    <r>
      <rPr>
        <vertAlign val="superscript"/>
        <sz val="10"/>
        <rFont val="Arial"/>
        <family val="2"/>
        <charset val="238"/>
      </rPr>
      <t>3</t>
    </r>
  </si>
  <si>
    <r>
      <t>m</t>
    </r>
    <r>
      <rPr>
        <vertAlign val="superscript"/>
        <sz val="10"/>
        <rFont val="Arial"/>
        <family val="2"/>
      </rPr>
      <t>3</t>
    </r>
  </si>
  <si>
    <r>
      <t>m</t>
    </r>
    <r>
      <rPr>
        <vertAlign val="superscript"/>
        <sz val="10"/>
        <rFont val="Universans450_PP"/>
        <charset val="238"/>
      </rPr>
      <t>2</t>
    </r>
  </si>
  <si>
    <r>
      <t>Obračun po m</t>
    </r>
    <r>
      <rPr>
        <vertAlign val="superscript"/>
        <sz val="10"/>
        <rFont val="Arial"/>
        <family val="2"/>
      </rPr>
      <t>2</t>
    </r>
    <r>
      <rPr>
        <sz val="10"/>
        <rFont val="Arial"/>
        <family val="2"/>
      </rPr>
      <t>.</t>
    </r>
  </si>
  <si>
    <r>
      <t>Klasa betona je C35/45, vodonepropusan (VDP2), migracija klorida &lt;6x10</t>
    </r>
    <r>
      <rPr>
        <i/>
        <vertAlign val="superscript"/>
        <sz val="10"/>
        <rFont val="Arial"/>
        <family val="2"/>
        <charset val="238"/>
      </rPr>
      <t>-12</t>
    </r>
    <r>
      <rPr>
        <i/>
        <sz val="10"/>
        <rFont val="Arial"/>
        <family val="2"/>
        <charset val="238"/>
      </rPr>
      <t xml:space="preserve"> m</t>
    </r>
    <r>
      <rPr>
        <i/>
        <vertAlign val="superscript"/>
        <sz val="10"/>
        <rFont val="Arial"/>
        <family val="2"/>
        <charset val="238"/>
      </rPr>
      <t>2</t>
    </r>
    <r>
      <rPr>
        <i/>
        <sz val="10"/>
        <rFont val="Arial"/>
        <family val="2"/>
        <charset val="238"/>
      </rPr>
      <t>/s, ukoliko nije drugačije posebno naglašeno.</t>
    </r>
  </si>
  <si>
    <r>
      <t>m</t>
    </r>
    <r>
      <rPr>
        <vertAlign val="superscript"/>
        <sz val="10"/>
        <rFont val="Arial"/>
        <family val="2"/>
        <charset val="238"/>
      </rPr>
      <t>2</t>
    </r>
  </si>
  <si>
    <r>
      <rPr>
        <b/>
        <sz val="10"/>
        <rFont val="Arial"/>
        <family val="2"/>
      </rPr>
      <t>Izrada elaborata iskolčenja građevine</t>
    </r>
    <r>
      <rPr>
        <sz val="10"/>
        <rFont val="Arial"/>
        <family val="2"/>
      </rPr>
      <t>, sa iskolčenjem predmetnog zahvata.</t>
    </r>
  </si>
  <si>
    <t>9. Zakon o zaštiti od buke (NN 30/09, 55/13, 153/13, 41/16, 114/18)
10. Pravilnik o sadržaju plana zaštite od požara i tehnoloških eksplozija (NN 55/94)
11. Zakon o zaštiti na radu (NN 71/14, 118/14, 154/14, 94/18, 96/18)
12. Pravilnik o zaštiti na radu u graditeljstvu (Sl. List 42/68, 45/68)
13. Pravilnik o zaštiti na radu na privremenim gradilištima (NN br. 48/18)
14. Pravilnik o zaštiti pri utovaru i istovaru tereta (NN 49/1986)
15. Pravilnik o zaštiti na radu pri ručnom prenošenju tereta (42/05)
16. Pravilnik o sigurnosti i zdravlju pri radu s električnom energijom (NN 88/12) 
17. Pravilnik o izradi procjene rizika (NN 112/14)
18. Pravilnik o zaštiti na radu pri uporabi radne opreme (NN br. 18/17)
19. Pravilnik o zaštiti radnika od izloženosti buci na radu (NN br. 46/08)
20. Pravilnik o zaštiti radnika od rizika zbog izloženosti vibracijama na radu (NN br.155/08)
21. Pravilnik o uporabi osobnih zaštitnih sredstava (NN br. 39/06)</t>
  </si>
  <si>
    <t>22. Zakon o zaštiti okoliša  (NN 80/13, 78/15, 12/18, 118/18)
23. Zakon o održivom gospodarenju otpadom (NN 94/13, 79/17, 14/19, 98/19)
24. Zakon o zaštiti prirode (NN 80/13, 15/18, 14/19, 127/19)
25. Pravilnik o gospodarenju otpadom (NN 117/17)
26. Pravilnik o građevnom otpadu i otpadu koji sadrži azbest (NN 69/16)</t>
  </si>
  <si>
    <t>Razina projektne dokumentacije na osnovu koje je izrađen ovaj troškovnik radova je glavni/izvedbeni projekt.</t>
  </si>
  <si>
    <t xml:space="preserve">Da bi se svaka pojedina stavka ovog troškovnika u potpunosti mogla sagledati i definirati, osim opisom stavke iz troškovnika, obvezno je povezivanje sa pripadnim nacrtima iz grafičkog dijela projekta. Posebni tehnički uvjeti dani su pripadnim opisom pojedine stavke troškovnika, programom kontrole i osiguranja kvalitete, te tehničkim opisom ovog projekta. Ukoliko neka od stavki nije jasno i dovoljno tehnički uvjetovana, Izvođač je dužan prije njene izvedbe zatražiti od projektanta dodatno pojašnjenje, a ne postupanje u ovom smislu ne može biti razlogom povećanja cijene ili produljenja roka. U slučaju kolizije danih tehničkih uvjeta iz projekta, prednost imaju posebni tehnički uvjeti. </t>
  </si>
  <si>
    <t>U ovim općim tehničkim uvjetima navodi se zakonska i tehnička regulativa važeća u trenutku izrade projekta, dana u dobroj vjeri. Bez obzira jeli dana regulativa važeća ili je greškom krivo napisana, mjerodavna je isključivo ona zakonska i tehnička regulativa koja je vrijedila u trenutku izrade ovog projekta.</t>
  </si>
  <si>
    <t xml:space="preserve">Izvođač je prije izrade svoje ponude dužan detaljno pregledati postojeću dokumentaciju koju mu je dostavio Naručitelj i drugu dostupnu dokumentaciju, prikupiti sve relevantne informacije o lokaciji gradilišta, neposrednoj i daljoj okolini gradilišta, stupiti u kontakt s svim relevantnim subjektima, informirati se o mogućnostima pristupa, privremenog ili stalnog deponiranja materijala, opreme i mehanizacije, mogućoj tehnologiji izvođenja radova, mogućnostima rada po noći, u neradne dane i praznike, te uzevši u obzir sve te informacije, formirati cijenu. Neinformiranost Izvođača o svemu navedenom ne može biti razlogom produljenja roka niti povećanja Ugovorne cijene. </t>
  </si>
  <si>
    <t>U jedinične cijene stavaka koje Izvođač nudi za realizaciju uključeni su pripremni i završni radovi, uključivo potpunu organizaciju gradilišta i raspremanje po završetku radova. U cijenu je potrebno ukalkulirati potpunu organizaciju gradilišta i potpuno raspremanje  gradilišta po završetku radova, mobilizacija i demobilizacija strojeva, opreme, izrada oznake-ploče gradilišta prema važećoj zakonsko-tehničkoj regulativi, pripremni radovi na organizaciji gradilišta s priključivanjem infrastrukture, zaštita okoliša u smislu spriječavanja bilo kakve mogućnosti zagađenja gradilišta i prometnica i okoliša općenito. U cijenu je potrebno ukalkulirati i dobavu i postavljanje gradilišne ograde oko gradilišta, u skladu sa važećom zakonskom i tehničkom regulativom, te njeno održavanje i manipulaciju tijekom cijelog vremena izvođenja. Također, u okviru ovih radova je i izrada plana dinamike izvođenja radova s prijedlogom roka završetka radova, tehnička zaštita, sve zakonom propisane prijave nadležnim službama.</t>
  </si>
  <si>
    <t>Radove treba izvesti prema slijedećim važećim zakonima i pravilnicima:    
1. Zakon o gradnji (NN 153/13, 20/17, 39/19, 125/19);
2. Zakon o prostornom uređenju (NN 153/13, 65/17, 39/19, 98/19);
3. Zakon o poslovima i djelatnostima prostornog uređenja i gradnje (NN 78/15, 118/18, 110/19)
4. Zakon o građevnim proizvodima (NN 76/13, 30/14, 130/17, 39/19)
5. Pravilnik o tehničkim dopuštenjima za građevne proizvode (NN 103/08)
6. Pravilnik o jednostavnim i drugim građevinama i radovima (NN 112/17, 34/18, 36/19, 98/19, 31/20)
7. Pravilnik o osiguranju pristupačnosti građevina osobama s invaliditetom i smanjenom pokretljivosti (NN 78/13)
8. Pravilnik o sadržaju i izgledu ploče kojom se označava gradilište (NN 42/14)</t>
  </si>
  <si>
    <t>Izvođač je dužan detaljno proučiti i pregledati svaki dio tehničke dokumentacije te dati primjedbe na eventualne tehničke probleme koji bi mogli prouzročiti slabiju kvalitetu, postojnost ugrađenih elemenata, zastoj u izvođenju radova ili druge štete.</t>
  </si>
  <si>
    <t>Ako izvođač ustanovi neke razlike u mjerama, nedostatke ili pogreške u podlogama, dužan je pravovremeno obavijestiti nadzornog inženjera, te zatražiti rješenja i/ili pojašnjenja.</t>
  </si>
  <si>
    <t>Za sve zahtjeve od strane izvođača koji uključuju ugradnju i primjenu proizvoda drugačijih od onih navedenih u pojedinoj specifikaciji, isti je dužan zatražiti odobrenje nadzornog inženjera. Zahtjevi će biti uzeti u obzir od strane nadzornog inženjera isključivo ako budu dostavljeni pismenim putem uz priloženi prijedlog.</t>
  </si>
  <si>
    <t>Eventualne izmjene materijala moraju se izvršiti isključivo pismenim dogovorom s nadzornim inženjerom, a predloženi materijali moraju sadržavati one karakteristike kao i zamijenjen materijal, odnosno koji projekt zahtjeva.</t>
  </si>
  <si>
    <t>Pod tim nazivom se podrazumjeva cijena materijala tj. dobavna cijena i to kako glavnog materijala, tako i pomoćnog, veznog materijala i sl., a upotrebljeni materijal, kojeg izvođač dobavlja i ugrađuje, mora odgovarati standardima (HRN EN ili jednakovrijedno) i za iste dostaviti važeće izjave o svojstvima i to prije početka pojedinih radova. Sve materijale izvođač mora redovno i pravovremeno dobaviti da ne dođe do zastoja u građenju.</t>
  </si>
  <si>
    <t>Uređenje gradilišta izvođač je dužan izvesti prema Elaboratu organizacije gradilišta koju je dužan dostaviti nakon sklapanja ugovora. Prilikom izrade sheme organizacije gradilišta predvidjeti: prostorije za svoje urede, osiguranje gradilišta ogradom ili drugim elementima za sigurnost ljudi te zaštitu prometa i objekata, postaviti natpisnu ploču, postaviti dovoljan broj skladišta, pomoćnih radnih prostorija, nadstrešnica, odrediti i urediti prometne i parkirališne površine za vozila, građevnu mehanizaciju i slično te opremu. Izvođač je dužan gradilište sa svim prostorijama i inventarom čistiti i održavati. Izvođač mora bez posebne naplate osigurati investitoru i projektantu potrebnu pomoć oko obilaska gradilišta i nadzora, uzimanja uzoraka i slično. Izvođač je dužan za nadzornog inženjera na gradilištu osigurati kontejner sa svim potrebnim instalacijskim priključcima, za njegov rad. Na gradilištu moraju biti poduzete sve mjere sukladno Pravilniku o zaštiti na radu, prema postojećim propisima. Izvođač je dužan po završetku radova očistiti gradilište, skinuti i odvesti sve ograde, pomoćne objekte i ostalo do zdravog tla kako bi se moglo pristupiti uređenju okoliša.</t>
  </si>
  <si>
    <t>Izvođač je dužan u Elaboratu organizacije gradilišta dostaviti i spisak sve mehanizacije i opreme koja će biti na raspolaganju gradilišta.</t>
  </si>
  <si>
    <t>Izvođač je dužan izvršiti snimanje cijevnih instalacija kamerom po dovršetku radova, a prije primopredaje radova.</t>
  </si>
  <si>
    <r>
      <rPr>
        <b/>
        <sz val="10"/>
        <rFont val="Arial"/>
        <family val="2"/>
      </rPr>
      <t xml:space="preserve">Izrada geodetskog i hidrografskog elaborata </t>
    </r>
    <r>
      <rPr>
        <sz val="10"/>
        <rFont val="Arial"/>
        <family val="2"/>
      </rPr>
      <t>nakon završetka radova.</t>
    </r>
  </si>
  <si>
    <t>Kontaktne površine sa postojećim podmorskom zidom moraju se dobro očistiti od školjaka i morskih trava, sve uz rad ronioca.</t>
  </si>
  <si>
    <r>
      <t>Klasa betona je C35/45 za podmorske radove, vodonepropusan (VDP2), migracija klorida &lt;9x10</t>
    </r>
    <r>
      <rPr>
        <vertAlign val="superscript"/>
        <sz val="10"/>
        <rFont val="Arial"/>
        <family val="2"/>
        <charset val="238"/>
      </rPr>
      <t>-12</t>
    </r>
    <r>
      <rPr>
        <sz val="10"/>
        <rFont val="Arial"/>
        <family val="2"/>
        <charset val="238"/>
      </rPr>
      <t xml:space="preserve"> m</t>
    </r>
    <r>
      <rPr>
        <vertAlign val="superscript"/>
        <sz val="10"/>
        <rFont val="Arial"/>
        <family val="2"/>
        <charset val="238"/>
      </rPr>
      <t>2</t>
    </r>
    <r>
      <rPr>
        <sz val="10"/>
        <rFont val="Arial"/>
        <family val="2"/>
        <charset val="238"/>
      </rPr>
      <t>/s.</t>
    </r>
  </si>
  <si>
    <t>b) beton obloge razreda tlačne čvrstoće C 35/45 lijevan na mjestu</t>
  </si>
  <si>
    <t>E.1.2.</t>
  </si>
  <si>
    <t>Stavka mora obuhvaćati nabavu, dobavu i ugradnju svog potrebnog materijala, te kompletan rad do potpunog dovršenja stavke.</t>
  </si>
  <si>
    <t>E.1.1.</t>
  </si>
  <si>
    <t>C.1.</t>
  </si>
  <si>
    <t>C.1.1.</t>
  </si>
  <si>
    <t>C.1.1.1.</t>
  </si>
  <si>
    <t>C.1.1.2.</t>
  </si>
  <si>
    <t>C.1.2.</t>
  </si>
  <si>
    <t>C.1.2.1.</t>
  </si>
  <si>
    <t>C.1.2.2.</t>
  </si>
  <si>
    <t>C.1.3.</t>
  </si>
  <si>
    <t>C.1.3.1.</t>
  </si>
  <si>
    <t>E.1.3.</t>
  </si>
  <si>
    <t xml:space="preserve">Svi elementi prstena kvalitete: inox legiran s molbidenom oznake 1,4401 (AISI 316) EN: X5 CrNiMo 17-12-2. </t>
  </si>
  <si>
    <t>Ponuđenom cijenom uključena je izrada i ugradba prstena za privez sa svim opisanim radnjama i priborom, sve u skladu sa detaljnim nacrtom iz grafičkog dijela projekta.</t>
  </si>
  <si>
    <t>a) čišćenje kontaktnih površina betona postojećeg zida od školjki i morskih trava</t>
  </si>
  <si>
    <t>KAMENOREZAČKI RADOVI</t>
  </si>
  <si>
    <t xml:space="preserve">KAMENOREZAČKI RADOVI </t>
  </si>
  <si>
    <t>Jediničnom cijenom je obuhvaćena dobava, doprema, transport i ugradnja, te sav pomoćni materijal i rad do potpunog dovršenja stavke.</t>
  </si>
  <si>
    <r>
      <rPr>
        <b/>
        <sz val="10"/>
        <rFont val="Arial"/>
        <family val="2"/>
        <charset val="238"/>
      </rPr>
      <t>Planiranje i valjanje kamenog nasipa</t>
    </r>
    <r>
      <rPr>
        <sz val="10"/>
        <rFont val="Arial"/>
        <family val="2"/>
        <charset val="238"/>
      </rPr>
      <t xml:space="preserve"> ispod slojeva površinske obrade.
Neravnine sasjeći, a udoljice popuniti tako da se dobije ravna površina sa točnošću ± 2 cm.</t>
    </r>
  </si>
  <si>
    <r>
      <t>Zbijenost posteljice treba iznositi min Ms=35 MPa</t>
    </r>
    <r>
      <rPr>
        <b/>
        <sz val="10"/>
        <rFont val="Arial"/>
        <family val="2"/>
        <charset val="238"/>
      </rPr>
      <t xml:space="preserve"> </t>
    </r>
    <r>
      <rPr>
        <sz val="10"/>
        <rFont val="Arial"/>
        <family val="2"/>
        <charset val="238"/>
      </rPr>
      <t>mjernom kružnom pločom Ø 30 cm.
Ispitivanje izvesti prema OTU II.2-10.2.
Nabava, transport, ugradnja.</t>
    </r>
  </si>
  <si>
    <t>Nabava,transport,izvedba.</t>
  </si>
  <si>
    <r>
      <rPr>
        <b/>
        <sz val="10"/>
        <rFont val="Arial"/>
        <family val="2"/>
        <charset val="238"/>
      </rPr>
      <t xml:space="preserve">Prskanje pripremljene podloge sa kationskom polimernom bitumenskom emulzijom </t>
    </r>
    <r>
      <rPr>
        <sz val="10"/>
        <rFont val="Arial"/>
        <family val="2"/>
        <charset val="238"/>
      </rPr>
      <t>s najmanje 60% bitumena.</t>
    </r>
  </si>
  <si>
    <r>
      <t>Podloga se prska motornom prskalicom jednolikom raspodjelom bitumenske emulzije u količini 0,3-0,4 kg/m</t>
    </r>
    <r>
      <rPr>
        <vertAlign val="superscript"/>
        <sz val="10"/>
        <rFont val="Arial"/>
        <family val="2"/>
        <charset val="238"/>
      </rPr>
      <t>2</t>
    </r>
    <r>
      <rPr>
        <sz val="10"/>
        <rFont val="Arial"/>
        <family val="2"/>
        <charset val="238"/>
      </rPr>
      <t xml:space="preserve">. </t>
    </r>
  </si>
  <si>
    <t>Polaganje asfalta nakon što se emulzija "razbije" odnosno ispari sva voda (drugi dan).</t>
  </si>
  <si>
    <r>
      <t xml:space="preserve">Izrada asfaltbetonskog nosivog sloja kolnika </t>
    </r>
    <r>
      <rPr>
        <sz val="10"/>
        <rFont val="Arial"/>
        <family val="2"/>
        <charset val="238"/>
      </rPr>
      <t>sa asfaltbetonskom mješavinom AC 22 base (BIT 50/70) AG6 M2.</t>
    </r>
  </si>
  <si>
    <t>Radovi obuhvaćaju nabavu materijala, proizvodnju mješavine i prijevoz do mjesta ugradnje, ugradnju i uvaljavanje do potrebne zbijenosti, kao i sve predradnje za izradu istog.</t>
  </si>
  <si>
    <t>Obračun po metru kvadratnom ugrađenog sloja u uvaljanom stanju.</t>
  </si>
  <si>
    <r>
      <t xml:space="preserve">Izrada habajućeg asfaltbetonskog zastora kolnika </t>
    </r>
    <r>
      <rPr>
        <sz val="10"/>
        <rFont val="Arial"/>
        <family val="2"/>
        <charset val="238"/>
      </rPr>
      <t>sa asfaltbetonskom mješavinom AC 11 surf (BIT 50/70) AG4 M4.</t>
    </r>
  </si>
  <si>
    <t>Sloj debljine 4 cm u uvaljanom stanju s drobljenim kamenim materijalom karbonatnog podrijetla. Uvjeti kvalitete prema OUT III.6-03.</t>
  </si>
  <si>
    <t>m</t>
  </si>
  <si>
    <t xml:space="preserve">E.1.6. </t>
  </si>
  <si>
    <t>Sloj debljine 6 cm u uvaljanom stanju. Uvjeti kvalitete prema OTU III.5-04.</t>
  </si>
  <si>
    <t>E.1.4.</t>
  </si>
  <si>
    <t xml:space="preserve">Mrlje od cementnog morta  moraju se odstraniti. Usidrenje izvesti za svaki komad poklopnice dužine preko 80 cm sa dva sidra a do 80 cm sa jednim sidrom. 
</t>
  </si>
  <si>
    <t>Gornji dio rupe puni se bijelim cementom i kamenom prašinom.</t>
  </si>
  <si>
    <t>Sve vidljive plohe trebaju biti ozrnjene (štokovane).</t>
  </si>
  <si>
    <t>Obložnice se postavljaju u cementnom mortu 1:1 sa podmetanjem klinova za razmak sljubnica.</t>
  </si>
  <si>
    <t>Obložnice se postavljaju u hor. redovima sa naizmjeničnim vertikalnim sljubnicama.</t>
  </si>
  <si>
    <r>
      <t>m</t>
    </r>
    <r>
      <rPr>
        <vertAlign val="superscript"/>
        <sz val="10"/>
        <rFont val="Arial"/>
        <family val="2"/>
      </rPr>
      <t>2</t>
    </r>
  </si>
  <si>
    <t>Jediničnom cijenom obuhvaćena je dobava, doprema i ugradnja kamenih poklopnica, INOX sidra i epoxy smola, te sav pomoćni materijal i rad do potpunog dovršenja stavke, u skladu sa nacrtima u grafičkom dijelu projekta.</t>
  </si>
  <si>
    <t>Izrada betonskih predgotovljenih blokova čuvara.</t>
  </si>
  <si>
    <r>
      <rPr>
        <b/>
        <sz val="10"/>
        <rFont val="Arial"/>
        <family val="2"/>
      </rPr>
      <t>Oblaganje obalne trase kamenim obložnicama debljine 6 cm</t>
    </r>
    <r>
      <rPr>
        <sz val="10"/>
        <rFont val="Arial"/>
        <family val="2"/>
      </rPr>
      <t>, od vapnenca postojanog na utjecaj mora.</t>
    </r>
  </si>
  <si>
    <t>Za obložnice će se upotrijebiti pilane kamene ploče, vidljive plohe obrađene ozrnjeno (štokovano).</t>
  </si>
  <si>
    <t xml:space="preserve">Nakon potpunog dovršenja oblaganja sljubnice treba dobro očistiti i ispuniti cementnim mortom 1:1 (cement-prosijani tucanik), te zagladiti željezom. Mrlje od cementnog morta moraju se odstraniti. 
</t>
  </si>
  <si>
    <t>Konstrukcija se izvodi betonom C35/45, betoniranim "in situ".</t>
  </si>
  <si>
    <t>Betonska smjesa se pravi iz agregata granulometrijskog sastava prema propisanim krivuljama na max. veličinu zrna od 31,5 mm sa sulfatno otpornim cementom CEM II/A-S razreda tlačne čvrstoće 42,5 u minimalnoj količini 380 kg/m3. Vodocementni faktor max V/C=0.45</t>
  </si>
  <si>
    <t>Izrada nadmorskog dijela obalnog zida.</t>
  </si>
  <si>
    <t xml:space="preserve">Betoniranje nadmorskog zida se vrši u čvrstoj oplati čije kontaktne plohe sa zidom moraju biti glatke. Nabava i postava oplate je uključena u ponuđenu cijenu betona.
</t>
  </si>
  <si>
    <t>Ugradnja betona betonskom pumpom i pervibratorom.</t>
  </si>
  <si>
    <t>Konstrukcija se izvodi od betona razreda tlačne čvrstoće C35/45. Beton se ugrađuje u čvrsto postavljenu oplatu.</t>
  </si>
  <si>
    <t>Stavka obuhvaća nabavku komponentnih materijala, pripremu betona, dovoz i ugradnju kontraktorom ili betonskom pumpom u oplatu ispod razine mora. 
Vodocementni faktor max V/C=0.45, a vodonepropusnost prema zahtjevima definiranim glavnim projektom; najveći dopušteni prodor 50 mm, pod tlakom vode 0,5 Mpa tijekom 5 dana. U cijenu uključena i ugradnja oplate.</t>
  </si>
  <si>
    <t>Zahtjevi kvalitete za ugrađeni nosivi sloj : stupanj zbijenosti u odnosu na modificirani Proktorov postupak stupanj zbijenosti Sz = 100%, MS = 100 MN/m2. Obračun po m2 ugrađenog materijala u sabijenom stanju.
Nabava, transport, ugradnja.</t>
  </si>
  <si>
    <t>B.1.2.4.</t>
  </si>
  <si>
    <t>Ugradnja materijala obavlja se strojno sa poravnanjem gornje plohe strojevima.</t>
  </si>
  <si>
    <t>a) kamen mase 1-50 kg/kom.</t>
  </si>
  <si>
    <t>Ugradnja kamena se mora izvršiti tako da se ne ošteti obalni zid.</t>
  </si>
  <si>
    <t>Nabava, transport, ugradnja</t>
  </si>
  <si>
    <t>B.1.2.5</t>
  </si>
  <si>
    <t>B.1.2.6.</t>
  </si>
  <si>
    <t>Jediničnom cijenom je obuhvaćena nabava, dobava, transport, ugradnja, te sav pomoćni materijal i rad do potpunog dovršenja stavke.</t>
  </si>
  <si>
    <r>
      <rPr>
        <b/>
        <sz val="10"/>
        <rFont val="Arial"/>
        <family val="2"/>
        <charset val="238"/>
      </rPr>
      <t xml:space="preserve">Grubo planiranje </t>
    </r>
    <r>
      <rPr>
        <sz val="10"/>
        <rFont val="Arial"/>
        <family val="2"/>
        <charset val="238"/>
      </rPr>
      <t xml:space="preserve">temeljnog kamenog nasipa pomoću mehanizacije uz asistenciju ronilaca. </t>
    </r>
  </si>
  <si>
    <r>
      <rPr>
        <b/>
        <sz val="10"/>
        <rFont val="Arial"/>
        <family val="2"/>
      </rPr>
      <t>Izrada nosivog sloja ispod asfaltnih slojeva</t>
    </r>
    <r>
      <rPr>
        <sz val="10"/>
        <rFont val="Arial"/>
        <family val="2"/>
      </rPr>
      <t xml:space="preserve"> od mehanički stabiliziranog drobljenog kamenog materijala debljine 25 cm.</t>
    </r>
  </si>
  <si>
    <t>c) izravnavajući sloj dna građevne jame od drobljenog kamenog pijeska 8 mm sa 20% tucanika do 32 mm, sa ugradnjom istog pod morem pomoću cijevi da ne dođe do ispiranja sitnih čestica. Sloj debljine 15 cm poravnati uz pomoć ronioca.</t>
  </si>
  <si>
    <t xml:space="preserve">Jedinična cijena svih stavki uključuje izradu (beton, oplatu) elemenata, ugradnju kuka, dizanje, odlaganje, utovar, transport, montažu/ugradnju na projektirani položaj uz asistenciju ronioca, kao i sav ostali rad i materijal potreban do potpunog dovršenja stavke. </t>
  </si>
  <si>
    <t>Stavkom je uključena i izvedba zaštitnog kamenog nasipa ispred obalnog zida koji se izvodi do kote -1.30 m.</t>
  </si>
  <si>
    <r>
      <rPr>
        <b/>
        <sz val="10"/>
        <rFont val="Arial"/>
        <family val="2"/>
        <charset val="238"/>
      </rPr>
      <t>Izvedba kamenog nasipa krupnoće kamena  50-150 kg/kom</t>
    </r>
    <r>
      <rPr>
        <sz val="10"/>
        <rFont val="Arial"/>
        <family val="2"/>
        <charset val="238"/>
      </rPr>
      <t xml:space="preserve"> od zdravog kamena vapnenca zapreminske mase ne manje od 2500 kg/m3. </t>
    </r>
  </si>
  <si>
    <t xml:space="preserve">a) izvedba kamenog nasipa iza obalnog zida </t>
  </si>
  <si>
    <t>b) izvedba zaštitnog kamenog nasipa do kote - 1.30 m</t>
  </si>
  <si>
    <t xml:space="preserve">E.1.5. </t>
  </si>
  <si>
    <r>
      <t>Izrada betonskih predgotovljenih elemenata</t>
    </r>
    <r>
      <rPr>
        <sz val="10"/>
        <rFont val="Arial"/>
        <family val="2"/>
        <charset val="238"/>
      </rPr>
      <t xml:space="preserve"> obalnog zida sa polaganjem te dovođenjem na projektiranu visinu. Elementi presjeka u obliku slova L.</t>
    </r>
  </si>
  <si>
    <r>
      <t xml:space="preserve">Izrada podmorskog dijela obalnog zida i podmorske obloge </t>
    </r>
    <r>
      <rPr>
        <sz val="10"/>
        <rFont val="Arial"/>
        <family val="2"/>
        <charset val="238"/>
      </rPr>
      <t>betonom lijevanim na licu mjesta "Contractor" postupkom.</t>
    </r>
  </si>
  <si>
    <t>c) beton podmorskog dijela obalnog zida tlačne čvrstoće C 35/45 lijevan na mjestu</t>
  </si>
  <si>
    <t>C.1.3.2.</t>
  </si>
  <si>
    <r>
      <t>Unutar oplate podmorske obloge ugrađuje se armaturna mreža</t>
    </r>
    <r>
      <rPr>
        <b/>
        <sz val="10"/>
        <rFont val="Arial"/>
        <family val="2"/>
      </rPr>
      <t xml:space="preserve"> </t>
    </r>
    <r>
      <rPr>
        <sz val="10"/>
        <rFont val="Arial"/>
        <family val="2"/>
        <charset val="238"/>
      </rPr>
      <t>Q 503</t>
    </r>
    <r>
      <rPr>
        <sz val="10"/>
        <rFont val="Arial"/>
        <family val="2"/>
      </rPr>
      <t>. Količina mreža je iskazana u skupnoj stavci armature.</t>
    </r>
  </si>
  <si>
    <t>Najniža kota betoniranja podmorskog zida i podmorske obloge iznosi -1,85 m.</t>
  </si>
  <si>
    <r>
      <rPr>
        <b/>
        <sz val="10"/>
        <rFont val="Arial"/>
        <family val="2"/>
      </rPr>
      <t xml:space="preserve">Izvedba sidara </t>
    </r>
    <r>
      <rPr>
        <sz val="10"/>
        <rFont val="Arial"/>
        <family val="2"/>
      </rPr>
      <t>za spoj podmorske obloge sa postojećom obalnom konstrukcijom.</t>
    </r>
  </si>
  <si>
    <t>Rad obuhvaća strojno frezanje, utovar i odvoz materijala, te čišćenje.</t>
  </si>
  <si>
    <r>
      <t>Obračun po m</t>
    </r>
    <r>
      <rPr>
        <vertAlign val="superscript"/>
        <sz val="10"/>
        <rFont val="Arial"/>
        <family val="2"/>
        <charset val="238"/>
      </rPr>
      <t xml:space="preserve">2 </t>
    </r>
    <r>
      <rPr>
        <sz val="10"/>
        <rFont val="Arial"/>
        <family val="2"/>
        <charset val="238"/>
      </rPr>
      <t>isfrezane i očišćene površine, sa odvozom materijala od frezanja.</t>
    </r>
  </si>
  <si>
    <t>Izrada,odvoz</t>
  </si>
  <si>
    <t>B.1.1.2.</t>
  </si>
  <si>
    <t>B.1.1.3.</t>
  </si>
  <si>
    <t>Kota krune podloge iznosi - 2.10 m.</t>
  </si>
  <si>
    <t>Kameni nasip 1-50 kg/kom. smije sadržavati kamene sitneži ispod 1 kg najviše 10%. Ugradnja materijala se obavlja strojno.</t>
  </si>
  <si>
    <r>
      <rPr>
        <b/>
        <sz val="10"/>
        <rFont val="Arial"/>
        <family val="2"/>
        <charset val="238"/>
      </rPr>
      <t xml:space="preserve">Izvedba temeljne podloge obalnog zida </t>
    </r>
    <r>
      <rPr>
        <sz val="10"/>
        <rFont val="Arial"/>
        <family val="2"/>
        <charset val="238"/>
      </rPr>
      <t xml:space="preserve">koja se sastoji od slojeva tucanika, gekompozita i temeljnog kamenog nasipa krupnoće kamena 1-50 kg/kom. zapreminske mase ne manje od 2500 kg/m³. </t>
    </r>
  </si>
  <si>
    <t>Prije nasipavanja kamenog nasipa 1-50 kg na poziciji gdje je to u nacrtima projekta predviđeno projektom potrebno je nasuti prvi sloj tucanika i postaviti geokompozit, sve prema uputi proizvođača, koji se završno štiti drugim slojem tucanika.</t>
  </si>
  <si>
    <t>d) zaštita geokompozita sa slojem tucanika od 32-63 mm, sa ugradbom istog pod morem pomoću cijevi. Sloj debljine 10 cm poravnati uz pomoć ronioca.</t>
  </si>
  <si>
    <t>Rad se izvodi na koti -2.10 m.</t>
  </si>
  <si>
    <r>
      <rPr>
        <b/>
        <sz val="10"/>
        <rFont val="Arial"/>
        <family val="2"/>
        <charset val="238"/>
      </rPr>
      <t>Fino planiranje</t>
    </r>
    <r>
      <rPr>
        <sz val="10"/>
        <rFont val="Arial"/>
        <family val="2"/>
        <charset val="238"/>
      </rPr>
      <t xml:space="preserve"> temeljnog kamenog nasipa ispod predgotovljenih "L" elemenata obalnog zida, slojem tucanika 32-63 mm. Razastiranje izvršiti u sloju debljine 15 cm.</t>
    </r>
  </si>
  <si>
    <t>Iza podmorskog zida kameni nasip se izvodi od kote dna podmorskog zida do kote ±0,00.</t>
  </si>
  <si>
    <t>Ovaj nosivi sloj može se izvoditi tek  nakon što nadzorni inženjer pregleda posteljicu u pogledu ravnosti, projektiranih nagiba i dr.</t>
  </si>
  <si>
    <r>
      <t>Obračun po m</t>
    </r>
    <r>
      <rPr>
        <vertAlign val="superscript"/>
        <sz val="10"/>
        <rFont val="Arial"/>
        <family val="2"/>
        <charset val="238"/>
      </rPr>
      <t>3</t>
    </r>
    <r>
      <rPr>
        <sz val="10"/>
        <rFont val="Arial"/>
        <family val="2"/>
        <charset val="238"/>
      </rPr>
      <t xml:space="preserve"> iskopanog materijala u sraslom stanju.</t>
    </r>
  </si>
  <si>
    <t>U visinskom pogledu uklanjanje se odvija do najveće dubine -1,60 m.</t>
  </si>
  <si>
    <t>Rušenje i iskop obaviti strojno uz ručnu pripomoć vodeći računa o mogućnosti izvedbe, stabilnosti postojećeg zida kao i sigurnosti postojećih objekata. Zabranjena je upotreba eksploziva. 
Rušenje izvesti pažljivo, na mjestima spojeva s postojećom konstrukcijom naročito pazeći da se ne dođe do oštećenja dijela konstrukcije koja se ne planira uklanjati.</t>
  </si>
  <si>
    <r>
      <rPr>
        <b/>
        <sz val="10"/>
        <rFont val="Arial"/>
        <family val="2"/>
        <charset val="238"/>
      </rPr>
      <t>Rušenje i štemanje</t>
    </r>
    <r>
      <rPr>
        <sz val="10"/>
        <rFont val="Arial"/>
        <family val="2"/>
        <charset val="238"/>
      </rPr>
      <t xml:space="preserve"> postojećeg podmorskog i nadmorskog zida od masivnih kamenih elemenata i betona.</t>
    </r>
  </si>
  <si>
    <t>Svi radovi na iskopima i uklanjaju postojećeg obalnog zida moraju se izvoditi sa plovnog objekta.</t>
  </si>
  <si>
    <t>Zbog iznimnog lošeg stanja postojećeg obalnog zida nije dopušten nikakav rad mehanizacije sa postojeće obale.</t>
  </si>
  <si>
    <t>Izvedba, odvoz.</t>
  </si>
  <si>
    <t>B.2.1.2.</t>
  </si>
  <si>
    <t>Na spojevima asfalta s kamenom poklopnicom ugrađuju se trake na bazi modificiranog bitumena.</t>
  </si>
  <si>
    <r>
      <rPr>
        <b/>
        <sz val="10"/>
        <rFont val="Arial"/>
        <family val="2"/>
        <charset val="238"/>
      </rPr>
      <t>Osiguranje spojeva na rubovima asfalta</t>
    </r>
    <r>
      <rPr>
        <sz val="10"/>
        <rFont val="Arial"/>
        <family val="2"/>
        <charset val="238"/>
      </rPr>
      <t xml:space="preserve"> sa  kamenom poklopnicom</t>
    </r>
  </si>
  <si>
    <t>Prije betoniranja obloge podlokani (oštećeni) dio zida se mora uz pomoć ronioca dobro očistiti radi boljeg popunjavanja betonom.</t>
  </si>
  <si>
    <t>U cijenu je uključeno uklanjanje, ukrcaj uklonjenih poklopnica, odvoz te odlaganje na trajni ili privremeni deponij.</t>
  </si>
  <si>
    <t>U ove su radove uključeni radovi na primopredaji i održavanju svih osnovnih geodetskih podloga i nacrta koje investitor predaje izvođaču na početku radova. Opseg tih radova mora u svemu zadovoljiti potrebe građenja, kontrolnih radova, obračuna i drugih razloga koji uvjetuju izvršenje radova.</t>
  </si>
  <si>
    <t>Elaborati trebaju sadržavati sve nužne odrednice u skladu sa važećom zakonskom i tehničkom regulativom. Elaborat treba biti izrađen po ovlaštenoj organizaciji i osobi.</t>
  </si>
  <si>
    <t>Tako izrađen Projekt izvedenog stanja dostavlja se na mišljenje projektantu koji u pismenom obliku daje očitovanje.</t>
  </si>
  <si>
    <r>
      <t xml:space="preserve">Iskop će se izvršiti strojno </t>
    </r>
    <r>
      <rPr>
        <sz val="10"/>
        <rFont val="Arial"/>
        <family val="2"/>
        <charset val="238"/>
      </rPr>
      <t>vodeći računa o mogućnosti izvedbe i sigurnosti postojećih objekata sa bočnim pokosima omjera 1:1.</t>
    </r>
  </si>
  <si>
    <t>b) geotekstil mase 500 gr/m2 kao što je Tipptex BS40 ili jednakovrijedan i dvooosna geomreža od polipropilena, kao što je Tensar SS 30 ili jednakovrijedna. 
Kvadratni otvor geomreže 39x39 mm.</t>
  </si>
  <si>
    <t>SANACIJA GATA I OBALNOG ZIDA 
U UVALI FOŠA, GRAD ZADAR</t>
  </si>
  <si>
    <t>SANACIJA GATA I OBALNOG ZIDA
 U UVALI FOŠA, GRAD ZADAR</t>
  </si>
  <si>
    <t>Debljina frezanja je promjenjiva i ovisi o kotama postojećeg terena, najveća debljina frezanja iznosi cca 10 cm.</t>
  </si>
  <si>
    <r>
      <rPr>
        <b/>
        <sz val="10"/>
        <rFont val="Arial"/>
        <family val="2"/>
        <charset val="238"/>
      </rPr>
      <t>Frezanje postojećeg asfaltnog zastora</t>
    </r>
    <r>
      <rPr>
        <sz val="10"/>
        <rFont val="Arial"/>
        <family val="2"/>
        <charset val="238"/>
      </rPr>
      <t xml:space="preserve"> na mjestima izvedbe novog asfalta.</t>
    </r>
  </si>
  <si>
    <t>U ponuđenoj cijeni uključiti i izvedbu predopterećenja opisanog u tehničkom opisu ovog projekta.</t>
  </si>
  <si>
    <r>
      <t xml:space="preserve">Nakon bušenja rupe, u iste ugraditi čelične trnove Ø 22 mm B500 ukupne dužine </t>
    </r>
    <r>
      <rPr>
        <sz val="10"/>
        <rFont val="Arial"/>
        <family val="2"/>
        <charset val="238"/>
      </rPr>
      <t>100</t>
    </r>
    <r>
      <rPr>
        <b/>
        <sz val="10"/>
        <rFont val="Arial"/>
        <family val="2"/>
      </rPr>
      <t xml:space="preserve"> </t>
    </r>
    <r>
      <rPr>
        <sz val="10"/>
        <rFont val="Arial"/>
        <family val="2"/>
      </rPr>
      <t xml:space="preserve">cm, pomoću dvokomponetnog tekućeg EPOXY preparata kao što je COMBISUB T 150 (sivi) ili jednakovrijedan.
Čelični trn (sidro) u rupi mora biti potpuno zatvoren sa EPOXY preparatom da se spriječi propadanje istog. </t>
    </r>
  </si>
  <si>
    <r>
      <t xml:space="preserve">U postojeću obalnu konstrukciju na predviđenim mjestima buše se rupe Ø </t>
    </r>
    <r>
      <rPr>
        <sz val="10"/>
        <rFont val="Arial"/>
        <family val="2"/>
        <charset val="238"/>
      </rPr>
      <t>26</t>
    </r>
    <r>
      <rPr>
        <sz val="10"/>
        <rFont val="Arial"/>
        <family val="2"/>
      </rPr>
      <t xml:space="preserve"> mm dužine 65-70 cm. Rupe treba bušiti koso prema dolje i to u nagibu cca 6°.</t>
    </r>
  </si>
  <si>
    <t>U stavku je uključeno i uklanjanje asfaltnih slojeva i betonske ploče u zaleđu zida.</t>
  </si>
  <si>
    <t>a) konstruktivni iskop</t>
  </si>
  <si>
    <t>b) lučki iskop</t>
  </si>
  <si>
    <r>
      <rPr>
        <b/>
        <sz val="10"/>
        <rFont val="Arial"/>
        <family val="2"/>
        <charset val="238"/>
      </rPr>
      <t>Dobava, doprema i ugradnja kamene poklopnice</t>
    </r>
    <r>
      <rPr>
        <sz val="10"/>
        <rFont val="Arial"/>
        <family val="2"/>
        <charset val="238"/>
      </rPr>
      <t xml:space="preserve"> od vapnenca postojanog na utjecaj mora, veličine 70x30(31) cm x slobodno</t>
    </r>
  </si>
  <si>
    <t>Radove obavljati prema uputama nadležnog konzervatorskog odjela.</t>
  </si>
  <si>
    <r>
      <rPr>
        <b/>
        <sz val="10"/>
        <rFont val="Arial"/>
        <family val="2"/>
        <charset val="238"/>
      </rPr>
      <t>Dobava, doprema i ugradnja prstena</t>
    </r>
    <r>
      <rPr>
        <sz val="10"/>
        <rFont val="Arial"/>
        <family val="2"/>
        <charset val="238"/>
      </rPr>
      <t xml:space="preserve"> za privez plovila od inox čelika. Od punog  inox profila Ø 20 mm razvijene dužine 63,00 cm izradit će se prsten osovinskog promjera  Ø  20 cm i zavariti spoj.</t>
    </r>
  </si>
  <si>
    <t>Na mjestima ugradnje prstena, gornji rub kamene obložnice potrebno je zapilati u širini 3 cm.</t>
  </si>
  <si>
    <r>
      <rPr>
        <b/>
        <sz val="10"/>
        <rFont val="Arial"/>
        <family val="2"/>
        <charset val="238"/>
      </rPr>
      <t xml:space="preserve">Podmorski konstruktivni i lučki iskop </t>
    </r>
    <r>
      <rPr>
        <sz val="10"/>
        <rFont val="Arial"/>
        <family val="2"/>
        <charset val="238"/>
      </rPr>
      <t xml:space="preserve"> vrši se u nevezanom materijalu (kameni nasip, morski pijesak, šljunak i mulj s učešćem stijenskog krša) te postojećem kamenom nasipu iza obalnog zida. </t>
    </r>
  </si>
  <si>
    <t xml:space="preserve">Nasipanje izvesti istovarom sa poravnanjem gornje plohe. </t>
  </si>
  <si>
    <t>B.2.</t>
  </si>
  <si>
    <t>B.2.1.</t>
  </si>
  <si>
    <t>B.2.1.1.</t>
  </si>
  <si>
    <t>C.2.</t>
  </si>
  <si>
    <t>C.2.1.</t>
  </si>
  <si>
    <t>C.2.1.1.</t>
  </si>
  <si>
    <t>C.2.2.</t>
  </si>
  <si>
    <t>D.2.</t>
  </si>
  <si>
    <t>D.2.2.</t>
  </si>
  <si>
    <t>E.2.</t>
  </si>
  <si>
    <t>E.2.3.</t>
  </si>
  <si>
    <t xml:space="preserve">E.2.5. </t>
  </si>
  <si>
    <r>
      <t>Demontiranje postojećih kamenih poklopnica</t>
    </r>
    <r>
      <rPr>
        <sz val="10"/>
        <rFont val="Arial"/>
        <family val="2"/>
        <charset val="238"/>
      </rPr>
      <t>.</t>
    </r>
  </si>
  <si>
    <t>B.2.1.3.</t>
  </si>
  <si>
    <t>U cijenu je uključen iskop, detaljno čišćenje temeljne plohe, ukrcaj uklonjenog materijala, odvoz te odlaganje na trajni ili privremeni deponij.</t>
  </si>
  <si>
    <t>Ponuđena cijena uključuje iskop, detaljno čišćenje temeljne plohe "mamutiranjem", odnosno refuliranjem prije izvedbe temeljnog kamenog nasipa, ukrcaj iskopnog materijala, odvoz te odlaganje na trajni ili privremeni deponij.</t>
  </si>
  <si>
    <t>Najniža kota betoniranja podmorskog zida i podmorske obloge iznosi -3,60 m.</t>
  </si>
  <si>
    <t>U visinskom pogledu konstruktivni iskop se odvija do najveće  dubine -2,80 m.</t>
  </si>
  <si>
    <t>D.2.1.</t>
  </si>
  <si>
    <t>C.2.2.1.</t>
  </si>
  <si>
    <r>
      <rPr>
        <b/>
        <sz val="10"/>
        <rFont val="Arial"/>
        <family val="2"/>
        <charset val="238"/>
      </rPr>
      <t>Dobava, doprema i ugradnja kamene poklopnice</t>
    </r>
    <r>
      <rPr>
        <sz val="10"/>
        <rFont val="Arial"/>
        <family val="2"/>
        <charset val="238"/>
      </rPr>
      <t xml:space="preserve"> od vapnenca postojanog na utjecaj mora, veličine 70x20(21) cm x slobodno</t>
    </r>
  </si>
  <si>
    <t>Poklopnica se ugrađuje na mjestu uklonjenog ruba postojećeg nadmorskog zida na pozicijima naznačenim u grafičkim prilozima.</t>
  </si>
  <si>
    <t xml:space="preserve">Ugradnja poklopnica cementnim mortom 1:1, uz dobru popunu površine ispod poklopnica koje se ugrađuju. Sljubnice treba očistiti i ispuniti cementnim mortom 1:1, te zagladiti željezom. </t>
  </si>
  <si>
    <t>Sidra su od nehrđajućeg čelika AISI 316 Ø12 mm duljine 50 cm, nazubljena. 
Sidra se ugrađuju u bušene rupe Ø 16 mm kroz obalnu konstrukciju i poklopnicu, ukupne dužine 59 cm, sa tekućim dvokomponentnim EPOXY preparatom.</t>
  </si>
  <si>
    <t>Sidra su od nehrđajućeg čelika AISI 316 Ø12 mm duljine 32 cm, nazubljena. 
Sidra se ugrađuju u bušene rupe Ø 16 mm kroz obalnu konstrukciju i poklopnicu, ukupne dužine 38 cm, sa tekućim dvokomponentnim EPOXY preparatom.</t>
  </si>
  <si>
    <t>Poklopnica se ugrađuje na pozicijama demontiranih poklopnica, i mora po dimenzijama i karakteristikama odgovorati uklonjenim postojećim poklopnicama.</t>
  </si>
  <si>
    <r>
      <rPr>
        <b/>
        <sz val="10"/>
        <rFont val="Arial"/>
        <family val="2"/>
      </rPr>
      <t>▪ Element B1</t>
    </r>
    <r>
      <rPr>
        <sz val="10"/>
        <rFont val="Arial"/>
        <family val="2"/>
      </rPr>
      <t xml:space="preserve"> vel. 230 x 200 x 200 cm,  volumena 3,56 m3/kom, mase 89,00 kN/kom, ukupno 11 kom.</t>
    </r>
  </si>
  <si>
    <r>
      <t xml:space="preserve">▪ Element B2 </t>
    </r>
    <r>
      <rPr>
        <sz val="10"/>
        <rFont val="Arial"/>
        <family val="2"/>
      </rPr>
      <t>dimenzija 200x100x25 cm, volumena 0,50 m3/kom, mase 12,50 kN/kom, ukupno 10 kom.</t>
    </r>
  </si>
  <si>
    <r>
      <t xml:space="preserve">▪ Element B3 </t>
    </r>
    <r>
      <rPr>
        <sz val="10"/>
        <rFont val="Arial"/>
        <family val="2"/>
      </rPr>
      <t>dimenzija 100x100x25 cm, volumena 0,25 m3/kom, mase 6,25 kN/kom, ukupno 4 kom.</t>
    </r>
  </si>
  <si>
    <t>E.2.2.</t>
  </si>
  <si>
    <t xml:space="preserve">E.2.4. </t>
  </si>
  <si>
    <r>
      <t xml:space="preserve">U postojeću obalnu konstrukciju na predviđenim </t>
    </r>
    <r>
      <rPr>
        <sz val="10"/>
        <rFont val="Arial"/>
        <family val="2"/>
        <charset val="238"/>
      </rPr>
      <t xml:space="preserve">mjestima buše se rupe Ø 26 mm srednje dužine 60 cm. </t>
    </r>
    <r>
      <rPr>
        <sz val="10"/>
        <rFont val="Arial"/>
        <family val="2"/>
      </rPr>
      <t xml:space="preserve">
Rupe treba bušiti koso prema dolje i to u nagibu cca 6°.</t>
    </r>
  </si>
  <si>
    <t>Upotrijebit će se nazubljeno sidro od nehrđajućeg čelika AISI 316, Ø20 mm L oblika, duljine 65 cm (50 + 15cm) i glava Ø 40 mm dužine 6 cm. Ukupna masa prstena i sidra 3,77 kg.</t>
  </si>
  <si>
    <t>Upotrijebit će se nazubljeno sidro od nehrđajućeg čelika AISI 316, Ø20 mm, duljine 30 cm i glava Ø 40 mm dužine 6 cm. Ukupna masa prstena i sidra 2,90 kg.</t>
  </si>
  <si>
    <r>
      <t xml:space="preserve">U postojeću obalnu konstrukciju na predviđenim </t>
    </r>
    <r>
      <rPr>
        <sz val="10"/>
        <rFont val="Arial"/>
        <family val="2"/>
        <charset val="238"/>
      </rPr>
      <t xml:space="preserve">mjestima buše se rupe Ø 24 mm dužine 31 cm. </t>
    </r>
    <r>
      <rPr>
        <sz val="10"/>
        <rFont val="Arial"/>
        <family val="2"/>
      </rPr>
      <t xml:space="preserve">
Rupe treba bušiti koso prema dolje i to u nagibu cca 20°.</t>
    </r>
  </si>
  <si>
    <t>Nakon bušenja rupe u istu se igrađuje sidro prstena dužine 30 cm pomoću tekućeg dvokomponentnog EPOXY preparata.</t>
  </si>
  <si>
    <t>Na mjestima ugradnje prstena, po potrebi zapilati kamene obložnice radi boljeg prijanjanja glave sidra.</t>
  </si>
  <si>
    <r>
      <t xml:space="preserve">Uređenje hodne površine gata </t>
    </r>
    <r>
      <rPr>
        <sz val="10"/>
        <rFont val="Arial"/>
        <family val="2"/>
        <charset val="238"/>
      </rPr>
      <t>betonskim slojem od sitnozrnog betona.</t>
    </r>
  </si>
  <si>
    <t>Lučki iskop se odvija do dubine -1,85 m.</t>
  </si>
  <si>
    <t>Na mjestu uklonjene oštećene betonske ploče gata izvodi se sloj od sitnozrnog betona C35/45, betoniran in situ debljine 8 cm.</t>
  </si>
  <si>
    <t>Betonski sloj se armira mrežastom armaturom Q 131 ili mikroarmiranjem  i to uključiti u ponuđenu cijenu izvedbe, sve  prema detalju iz grafičkog dijela projekta.</t>
  </si>
  <si>
    <t>Tijekom bušenja potrebno je utvrđivanje zbijenosti tla uz korištenje standardnog penetracijskog testa i uzimanje reprezentativnih neporemećenih uzoraka na svaka 2 m. Tlo je potrebno klasificirati pomoću AC klasifikacije tla, a stijensku masu pomoću GSI klasifikacije stijenske mase. Nakon izvedbe istražnih bušotina potrebno je program laboratorijskih ispitivanja usaglasiti s projektantima.</t>
  </si>
  <si>
    <t>Kao rezultat terenske klasifikacije i laboratorijskih ispitivanja potrebno je izraditi geotehnički izvještaj kojeg je prije početka radova potrebno i dostaviti projektantu na uvid.</t>
  </si>
  <si>
    <t>Cijena stavke uključuje transport garniture, terenske istražne radove, ispitivanje uzoraka u laboratoriju, izradu geotehničkog izvještaja te geodetsko snimanje izvedene pozicije bušotine, kao i sav drugi potreban rad i opremu za potpuno dovršenje stavke.</t>
  </si>
  <si>
    <t>A.4.</t>
  </si>
  <si>
    <r>
      <t>Radovi obuhvaćaju izvedbu kontrolnih bušotina</t>
    </r>
    <r>
      <rPr>
        <b/>
        <sz val="10"/>
        <rFont val="Arial"/>
        <family val="2"/>
        <charset val="238"/>
      </rPr>
      <t xml:space="preserve"> </t>
    </r>
    <r>
      <rPr>
        <sz val="10"/>
        <rFont val="Arial"/>
        <family val="2"/>
        <charset val="238"/>
      </rPr>
      <t>sa kopna na ukupno 3 pozicije koje će odrediti projektant, odlaganje jezgre u sanduke i terensku determinaciju jezgre (sastav, zbijenost, RQD).</t>
    </r>
  </si>
  <si>
    <t>Dubina bušenja po bušotini iznosi 7,0 m ili manje u slučaju pojave slojeva matične stijene (min. bušenje u matičnu stijenu 1,0 m).</t>
  </si>
  <si>
    <t>Iza kamene obložnice do nadmorskog zida popuniti sitnozrnatim betonom razreda tlačne čvrstoće C 35/45 debljine 4 cm.</t>
  </si>
  <si>
    <t>E.2.1.</t>
  </si>
  <si>
    <t>5. REKAPITULACIJA</t>
  </si>
  <si>
    <t>Završna obrada hodne površine betona obrađuje se četkanjem. Dilatacije se izvode prema postojećem rasteru.</t>
  </si>
  <si>
    <r>
      <rPr>
        <b/>
        <sz val="10"/>
        <rFont val="Arial"/>
        <family val="2"/>
        <charset val="238"/>
      </rPr>
      <t xml:space="preserve">Izvedba kontrolnih geomehaničkih motornih bušotina </t>
    </r>
    <r>
      <rPr>
        <sz val="10"/>
        <rFont val="Arial"/>
        <family val="2"/>
        <charset val="238"/>
      </rPr>
      <t xml:space="preserve">prije početka izvođenja radova na građevini prve cjeline i izvedbe predgotovljenih konstruktivnih elemenata obalnog zida, u svrhu  provjere projektnih rješenja. </t>
    </r>
  </si>
  <si>
    <t>3.     1. CJELINA</t>
  </si>
  <si>
    <t>Po završetku svih radova uklanjanja građevinskog otpada obavezan je pregled podmorja iz pomoć ronioca kako ne bi zaostali dijelovi stare konstrukcije ugrozili dubinu na vezovima.</t>
  </si>
  <si>
    <r>
      <rPr>
        <b/>
        <sz val="10"/>
        <rFont val="Arial"/>
        <family val="2"/>
      </rPr>
      <t xml:space="preserve">Demontiranje kamenih ploča </t>
    </r>
    <r>
      <rPr>
        <sz val="10"/>
        <rFont val="Arial"/>
        <family val="2"/>
      </rPr>
      <t xml:space="preserve">na zaobalnoj površini pločnika, sve uz oprez kako se ne bi oštetili rubovi pojedinih ploča. Prilikom demontiranja ploče sa donje strane označiti brojevima i voditi skicu za ponovnu ugradbu. Rad se vrši ručno uz pripomoć mehanizacije. U rad je uključeno čišćenje starog morta sa sljubnica i drugih dijelova ploča. Očišćene ploče deponirati na gradilištu, do ponovne ugradbe. </t>
    </r>
  </si>
  <si>
    <t>Izrada, deponiranje</t>
  </si>
  <si>
    <t>Obložnice se pričvršćuju sidrima od nehrđajućeg (inox) čelika, kvalitete AISI 316, u nadmorski zid bušenjem i ugradnjom tipla sa vijkom.</t>
  </si>
  <si>
    <t>Jediničnom cijenom obuhvaćena je dobava, doprema i ugradnja kamenih obložnica, sitnozrni beton, inox sidra i vijci, te sav pomoćni materijal i rad do potpunog dovršenja stavke, u skladu sa nacrtima u grafičkom dijelu projekta.</t>
  </si>
  <si>
    <t>D.1.3.</t>
  </si>
  <si>
    <t>Ugradnja poklopnica cementnim mortom 1:1, uz dobru popunu površine ispod poklopnica koje se ugrađuju. Sljubnice treba očistiti i ispuniti cementnim mortom 1:1, te zagladiti željezom. Mrlje od cementnog morta se moraju osdstraniti.</t>
  </si>
  <si>
    <t>Poklopnice se ugrađuju zajedno s prethodno ugrađenim sidrima, pomoću kojih će biti povezane s betonskom pločom - podlogom pločnika. Sidrenje izvesti bušenjem u kamenoj poklopnici sa stražnje strane, koso, na način da se nakon ugradbe sidra križaju. Za svaki komad poklopnice dužine preko 80cm predviđeno ugraditi dva sidra, a one dužine do 80cm, jedno sidro. Sidra su od nehrđajućeg čelika AISI 316 Ø16mm, duljine 50cm, a ugrađuju se u bušene rupe u poklopnici Ø25mm pomoću epoxy preparata</t>
  </si>
  <si>
    <t>Jediničnom cijenom obuhvaćena je dobava, doprema i ugradnja kamenih poklopnica, sidara i epoxy smola, te sav pomoćni materijal i rad do potpunog dovršenja stavke, u skladu sa nacrtima u grafičkom dijelu projekta.</t>
  </si>
  <si>
    <t>D.1.4.</t>
  </si>
  <si>
    <r>
      <rPr>
        <b/>
        <sz val="10"/>
        <rFont val="HRTimes"/>
        <charset val="238"/>
      </rPr>
      <t xml:space="preserve">Dobava kamenih ploča i popločenje dijela podne površine pilanim kamenim </t>
    </r>
    <r>
      <rPr>
        <sz val="10"/>
        <rFont val="HRTimes"/>
        <charset val="238"/>
      </rPr>
      <t>pločama dim. 40 x 8cm x slobodno. Površina se popločava u širini 2,30m iza rubne poklopnice, što zajedno (poklopnica i pločnik) tvore kamenu pasicu širine 3,0m. Tip i kvaliteta kamena sa svim karakteristikama isti ili sličan postojećem kamenom pločniku na susjednom obalnom pojasu (2.cjelina sanacije). Kamen mora biti otporan na utjecaj mora  (koeficijenti upijanja vode i poroznosti prema normativima za vanjske površine). Gornja površina kamena obrađena štokovano, a rubovi metodom "anticato". Kamen polagati u smjesu cementa i pijeska debljine 4 cm (polusuhu smjesu od pijeska, cementa i hidratiziranog vapna u omjeru 4:1:1), sa dolijevanjem cementnog mlijeka pri polaganju. Ploče se fiksiraju udaranjem gumenim čekićem, te fugiraju. Pod u padu prema moru prema kotama iz projekta sa uzdužnim fugama širine do 1 cm. Smjerovi polaganja kao u projektu.</t>
    </r>
    <r>
      <rPr>
        <sz val="10"/>
        <rFont val="HRTimes"/>
      </rPr>
      <t xml:space="preserve">
</t>
    </r>
  </si>
  <si>
    <t>Sve vidljive plohe trebaju biti ozrnjene (štokovane), a vanjski, gornji rub zaobljen u radijusu r=5cm.</t>
  </si>
  <si>
    <t>Za ugradnju potrebno je u nadmorski zid izbušiti rupu Ø24 mm dubine min. 15 cm u koju će se ugraditi vertikalni dio sidra prstena duljine 15 cm  sa tekućim dvokomponentnim epoxy preparatom.</t>
  </si>
  <si>
    <t>Horizontalni dio sidra  duljine 50 cm poklapa se kamenom poklopnicom.</t>
  </si>
  <si>
    <r>
      <t>Za oblogu oplata se postavlja  u nagibu 10:1, u kruni odmaknuta prosječno</t>
    </r>
    <r>
      <rPr>
        <b/>
        <sz val="10"/>
        <rFont val="Arial"/>
        <family val="2"/>
        <charset val="238"/>
      </rPr>
      <t xml:space="preserve"> </t>
    </r>
    <r>
      <rPr>
        <sz val="10"/>
        <rFont val="Arial"/>
        <family val="2"/>
        <charset val="238"/>
      </rPr>
      <t>20 cm od postojeće obale. Prije izvedbe obloge potrebno je izvesti armaturna sidra pomoću epoxy preparata kojima se obloga povezuje sa postojećom obalnom konstrukcijom. Izvedba sidara je obrađena u zasebnoj stavci.</t>
    </r>
  </si>
  <si>
    <t>C.1.1.3.</t>
  </si>
  <si>
    <t>Izrada armiranobetonske ploče kao podloge za završnu obradu zaobalne površine kamenim pločama.</t>
  </si>
  <si>
    <r>
      <t>Klasa betona je C35/45 za podmorske radove, vodonepropusan (VDP2), migracija klorida &lt;9x10</t>
    </r>
    <r>
      <rPr>
        <vertAlign val="superscript"/>
        <sz val="10"/>
        <rFont val="Arial"/>
        <family val="2"/>
      </rPr>
      <t>-12</t>
    </r>
    <r>
      <rPr>
        <sz val="10"/>
        <rFont val="Arial"/>
        <family val="2"/>
      </rPr>
      <t xml:space="preserve"> m</t>
    </r>
    <r>
      <rPr>
        <vertAlign val="superscript"/>
        <sz val="10"/>
        <rFont val="Arial"/>
        <family val="2"/>
      </rPr>
      <t>2</t>
    </r>
    <r>
      <rPr>
        <sz val="10"/>
        <rFont val="Arial"/>
        <family val="2"/>
      </rPr>
      <t>/s.</t>
    </r>
  </si>
  <si>
    <t xml:space="preserve">Ploča je dvostruko armirana mrežastom armaturom tipa Q-283. Betoniranje se izvodi "in situ" na pripremljenoj tucaničkoj podlozi. Ploča se izvodi u projektiranom padu, vidljivo u grafičkim prilozima.  Primjenjuje se krupnozrnati kameni materijal koji treba zadovoljavati granulometrijske uvjete.  </t>
  </si>
  <si>
    <t xml:space="preserve">Ploču je potrebno površinski dilatirati na način da se, okomito na trasu obale, zareže svakih 6 m, duž cijele širine ploče. Rez u širini 1 cm i dubini do armaturnih mreža, nakon čega se ugrađuje okrugla spužva iznad koje se postavlja trajno elastični kit, sve do kam. ploča površinske obrade. </t>
  </si>
  <si>
    <r>
      <t>Betonska smjesa se pravi iz agregata granulometrijskog sastava prema propisanim krivuljama na max. veličinu zrna od 31,5 mm sa sulfatno otpornim cementom CEM II/A-S razreda tlačne čvrstoće 42,5 u minimalnoj količini</t>
    </r>
    <r>
      <rPr>
        <b/>
        <sz val="10"/>
        <rFont val="Arial"/>
        <family val="2"/>
      </rPr>
      <t xml:space="preserve"> </t>
    </r>
    <r>
      <rPr>
        <sz val="10"/>
        <rFont val="Arial"/>
        <family val="2"/>
      </rPr>
      <t>380 kg/m3. Vodocementni faktor max V/C=0.45</t>
    </r>
  </si>
  <si>
    <r>
      <rPr>
        <b/>
        <sz val="10"/>
        <rFont val="Arial"/>
        <family val="2"/>
        <charset val="238"/>
      </rPr>
      <t xml:space="preserve">Izvedba slojeva kamenog nasipa ispod površinske obrade </t>
    </r>
    <r>
      <rPr>
        <sz val="10"/>
        <rFont val="Arial"/>
        <family val="2"/>
        <charset val="238"/>
      </rPr>
      <t xml:space="preserve">od zdravog kamena vapnenca zapreminske mase ne manje od 2500 kg/m3. </t>
    </r>
  </si>
  <si>
    <t xml:space="preserve">Sloj kamenog nasipa visine 60cm, krupnoće kamena je 1 - 50 kg/kom i sloj visine 35cm krupnoće kamena 1-20kg/kom, sa sadržajem kamene sitneži ispod 1 kg najviše 10%. </t>
  </si>
  <si>
    <t>a) kamen 1-50 kg/kom</t>
  </si>
  <si>
    <t>b) kamen 1-20 kg/kom</t>
  </si>
  <si>
    <t>B.1.2.5.</t>
  </si>
  <si>
    <r>
      <rPr>
        <b/>
        <sz val="10"/>
        <rFont val="Arial"/>
        <family val="2"/>
        <charset val="238"/>
      </rPr>
      <t xml:space="preserve">Ugradnja izravnavajućeg sloja od tucanika </t>
    </r>
    <r>
      <rPr>
        <sz val="10"/>
        <rFont val="Arial"/>
        <family val="2"/>
        <charset val="238"/>
      </rPr>
      <t>za izvedbu armirano betonske ploče u zaobalnom dijelu</t>
    </r>
    <r>
      <rPr>
        <b/>
        <sz val="10"/>
        <rFont val="Arial"/>
        <family val="2"/>
        <charset val="238"/>
      </rPr>
      <t xml:space="preserve"> </t>
    </r>
    <r>
      <rPr>
        <sz val="10"/>
        <rFont val="Arial"/>
        <family val="2"/>
      </rPr>
      <t>(nasipanje, razastiranje i zbijanje) krupnoće zrna 0 - 32 mm u debljini sloja cca 10 cm. Gornju ploha tucanika izvesti u padu po projektu, vidljivo u grafičkim prilozima.</t>
    </r>
  </si>
  <si>
    <t>Nasipanje izvesti sa kopna, istovarom iz vozila, te poravnanjem gornje plohe.</t>
  </si>
  <si>
    <r>
      <rPr>
        <b/>
        <sz val="10"/>
        <rFont val="Arial"/>
        <family val="2"/>
        <charset val="238"/>
      </rPr>
      <t>Čelik za armiranje</t>
    </r>
    <r>
      <rPr>
        <sz val="10"/>
        <rFont val="Arial"/>
        <family val="2"/>
        <charset val="238"/>
      </rPr>
      <t xml:space="preserve"> konstruktivnih elemenata zida, izvedbu kuka za podizanje i montažu predgotovljenih elemenata te betonske ploče - podloge pločnika. </t>
    </r>
  </si>
  <si>
    <t>1.  CJELINA</t>
  </si>
  <si>
    <t xml:space="preserve">E.1.7. </t>
  </si>
  <si>
    <t>Ugradba fleksibilnih cijevi za provlačenje električnih instalacija (bužira).</t>
  </si>
  <si>
    <t>Cijevi su visoko nosive, promjera  Ø32mm, a ugrađuje se u zaobalnom površinskom dijelu, na poziciji koju definira investitor. Ugrađuju se dvije cijevi cijelom dužinom obuhvata, zajedno s konopom promjera  Ø5mm, pomoću kojeg (konopa) će se naknadno provlačiti električni kablovi.</t>
  </si>
  <si>
    <t>Obračun po metru dužnom ugrađene fleksibilne cijevi s konopom.</t>
  </si>
  <si>
    <t>4.      2. CJELINA</t>
  </si>
  <si>
    <t>Demontiranje izvesti pažljivo, uz pripomoć mehanizacije, sve uz oprez kako se ne bi oštetile susjedni elementi obalnog zida i pločnika.</t>
  </si>
  <si>
    <r>
      <rPr>
        <b/>
        <sz val="10"/>
        <rFont val="Arial"/>
        <family val="2"/>
      </rPr>
      <t xml:space="preserve">Demontiranje kamenih ploča </t>
    </r>
    <r>
      <rPr>
        <sz val="10"/>
        <rFont val="Arial"/>
        <family val="2"/>
      </rPr>
      <t xml:space="preserve">na popločanoj zaobalnoj površini, sve uz oprez kako se ne bi oštetili rubovi pojedinih ploča. Prilikom demontiranja ploče sa donje strane označiti brojevima i voditi skicu za ponovnu ugradbu. Rad se vrši ručno uz pripomoć mehanizacije. U rad je uključeno čišćenje starog morta sa sljubnica i drugih dijelova ploča, po potrebi vidljive plohe strojno obraditi ozrnjeno ili hidrodinamički. Uporabljive ploče deponirati na gradilištu do ponovne ugradbe, a preostale odvesti na deponij.  </t>
    </r>
  </si>
  <si>
    <r>
      <t>Izvedba sanacije podmorskog zida popunjavanjem rupa</t>
    </r>
    <r>
      <rPr>
        <sz val="10"/>
        <rFont val="Arial"/>
        <family val="2"/>
        <charset val="238"/>
      </rPr>
      <t xml:space="preserve"> u postojećem zidu betonom razreda tlačne čvrstoće C 35/45. </t>
    </r>
  </si>
  <si>
    <t>Betoniranje se izvodi preko istaka u oplati, a beton iz istaka se nakon stvrdnjavanja odstranuje.</t>
  </si>
  <si>
    <t>Prije betoniranja podlokani (oštećeni) dio zida se mora uz pomoć ronioca dobro očistiti radi boljeg popunjavanja betonom.</t>
  </si>
  <si>
    <t>Najniža kota betoniranja podmorskog zida je -1,10 m.</t>
  </si>
  <si>
    <t>Kontaktne površine sa postojećim podmorskom zidom moraju se dobro očistiti od školjaka i morskih trava, a stražnji dio oštećenog dijela zida se zasijeca na način da rupa poprima oblik "lastinog repa" kako bi se betoniranjem postiglo kvalitetno zaklinjavanje nove betonske mase, sve uz rad ronioca.</t>
  </si>
  <si>
    <t>b) zapunjavanje - plombiranje oštećenih dijelova zida betonom tlačne čvrstoće C 35/45 lijevanim na mjestu</t>
  </si>
  <si>
    <r>
      <rPr>
        <b/>
        <sz val="10"/>
        <rFont val="Arial"/>
        <family val="2"/>
        <charset val="238"/>
      </rPr>
      <t>Uređenje površine postojećim</t>
    </r>
    <r>
      <rPr>
        <sz val="10"/>
        <rFont val="Arial"/>
        <family val="2"/>
        <charset val="238"/>
      </rPr>
      <t xml:space="preserve"> (ranije demontiranim) klesanim</t>
    </r>
    <r>
      <rPr>
        <b/>
        <sz val="10"/>
        <rFont val="Arial"/>
        <family val="2"/>
        <charset val="238"/>
      </rPr>
      <t xml:space="preserve"> kamenim pločama</t>
    </r>
    <r>
      <rPr>
        <sz val="10"/>
        <rFont val="Arial"/>
        <family val="2"/>
        <charset val="238"/>
      </rPr>
      <t>.</t>
    </r>
  </si>
  <si>
    <t>Nabava, transport, ugradba</t>
  </si>
  <si>
    <t>a) ugradba postojećih kamenih ploča</t>
  </si>
  <si>
    <t>b) dobava i ugradba novih kamenih ploča</t>
  </si>
  <si>
    <t>Na betonskoj podlozi postavljaju se kamene klesane ploče u vlažnoj smjesi cementa i pijeska sa dodavanjem cementnog mlijeka pred postavljanje pojedine ploče. Sljubnice kamenih ploča popuniti cementnom smjesom za fugiranje te ih fino obraditi. Fuge trebaju biti uvučene od linije kamenog lica za cca 3mm. Mrlje od cementa moraju se odstraniti. Pretpostavlja se da za cca 40% popločane površine neće biti upotrebljivo ili će nedostajati postojećih ploča, pa je potrebno nabaviti nove, u svemu ( oblik, obrada, karakteristike kamena i dr.) prema postojećima.</t>
  </si>
  <si>
    <t>Nove ploče su pilane, dimenzija 40 x 8cm x slobodno</t>
  </si>
  <si>
    <r>
      <t>Kamen mora biti otporan na utjecaj mora  (koeficijenti upijanja vode i poroznosti prema normativima za vanjske površine). Gornja površina kamena obrađena štokovano, a rubovi metodom "anticato". Kamen polagati u smjesu cementa i pijeska debljine 4 cm (polusuhu smjesu od pijeska, cementa i hidratiziranog vapna u omjeru 4:1:1), sa dolijevanjem cementnog mlijeka pri polaganju. Ploče se fiksiraju udaranjem gumenim čekićem, te fugiraju. Pod u padu prema moru prema kotama iz projekta sa uzdužnim fugama širine do 1 cm. Smjerovi polaganja kao u projektu.</t>
    </r>
    <r>
      <rPr>
        <sz val="10"/>
        <rFont val="HRTimes"/>
      </rPr>
      <t xml:space="preserve">
</t>
    </r>
  </si>
  <si>
    <t>Nakon bušenja rupe u istu se igrađuje sidro prstena dužine 30 cm pomoću tekućeg dvokomponentnog epoxy preparata.</t>
  </si>
  <si>
    <t>B.2.2.</t>
  </si>
  <si>
    <t>B.2.2.1.</t>
  </si>
  <si>
    <t>ZEMLJANI RADOVI - NASIPAVANJA - UKUPNO:</t>
  </si>
  <si>
    <t>C.2.1.2.</t>
  </si>
  <si>
    <r>
      <rPr>
        <b/>
        <sz val="10"/>
        <rFont val="Arial"/>
        <family val="2"/>
        <charset val="238"/>
      </rPr>
      <t>Čelik za armiranje</t>
    </r>
    <r>
      <rPr>
        <sz val="10"/>
        <rFont val="Arial"/>
        <family val="2"/>
        <charset val="238"/>
      </rPr>
      <t xml:space="preserve">  betonske ploče - podloge pločnika. </t>
    </r>
  </si>
  <si>
    <t>Stavka uključuje dobavu, siječenje, savijanje, transport i montažu armaturnih mreža tipa Q-283. U cijenu je potrebno uračunati sav rad, materijal, neizbježan otpad prilikom siječenja, te sva potrebna sredstva za postavu armature u projektni položaj.</t>
  </si>
  <si>
    <t>BETONSKI ČELIK - UKUPNO</t>
  </si>
  <si>
    <t>ZEMLJANI RADOVI - UKUPNO</t>
  </si>
  <si>
    <t>5.   3. CJELINA</t>
  </si>
  <si>
    <r>
      <t xml:space="preserve">Izrada podmorske betonske obloge </t>
    </r>
    <r>
      <rPr>
        <sz val="10"/>
        <rFont val="Arial"/>
        <family val="2"/>
        <charset val="238"/>
      </rPr>
      <t>betonom lijevanim na licu mjesta.</t>
    </r>
  </si>
  <si>
    <t>Prije betoniranja obloge i zapunjavanja podlokanih (oštećenih) dijelova zida se mora uz pomoć ronioca dobro očistiti radi boljeg popunjavanja betonom.</t>
  </si>
  <si>
    <r>
      <rPr>
        <b/>
        <sz val="10"/>
        <rFont val="Arial"/>
        <family val="2"/>
        <charset val="238"/>
      </rPr>
      <t xml:space="preserve">Podmorski konstruktivni iskop </t>
    </r>
    <r>
      <rPr>
        <sz val="10"/>
        <rFont val="Arial"/>
        <family val="2"/>
        <charset val="238"/>
      </rPr>
      <t xml:space="preserve"> vrši se u nevezanom materijalu (kameni nasip, morski pijesak, šljunak i mulj s učešćem stijenskog krša). </t>
    </r>
  </si>
  <si>
    <t>U visinskom pogledu konstruktivni iskop se odvija do najveće  dubine -3,60 m.</t>
  </si>
  <si>
    <t>3. CJELINA</t>
  </si>
  <si>
    <t>2.  CJELINA</t>
  </si>
  <si>
    <t>F</t>
  </si>
  <si>
    <t>Konstrukcija (temelj i obloga) se izvodi od betona razreda tlačne čvrstoće C35/45. Beton se ugrađuje u čvrsto postavljenu oplatu.</t>
  </si>
  <si>
    <r>
      <t xml:space="preserve">Betonska obloga podmorskog dijela gata se izvodi u dvije faze; u prvoj fazi se betonira temeljna stopa visine 60 i širine 140cm, s nadvišenjem od cca 15cm, a u drugoj fazi se betonira obložni zid do vrha - kote </t>
    </r>
    <r>
      <rPr>
        <sz val="10"/>
        <rFont val="Calibri"/>
        <family val="2"/>
        <charset val="238"/>
      </rPr>
      <t>±</t>
    </r>
    <r>
      <rPr>
        <sz val="10"/>
        <rFont val="Arial"/>
        <family val="2"/>
        <charset val="238"/>
      </rPr>
      <t>0,00. U temeljnu stopu se ugrađuju armaturne mreže tipa Q-503, s preklopom od 40cm, i produžetkom u visinu od 120cm za povezivanje s betonskom oblogom. Količina armature je iskazana u zasebnoj stavci. Nadvišenje betoniranja temeljne stope (15cm) se zbog loše površinske kvalitete betona, prije betoniranja obloge odstranjuje.</t>
    </r>
  </si>
  <si>
    <t>Svi radovi na iskopima moraju se izvoditi sa plovnog objekta.</t>
  </si>
  <si>
    <t>Zbog lošeg stanja postojećeg gata nije dopušten nikakav rad teškom mehanizacijom i vozilima s obale.</t>
  </si>
  <si>
    <t>Oplata se postavlja  u nagibu 10:1, u kruni odmaknuta 25 cm od postojeće obale. Prije izvedbe obloge potrebno je u postojeći trup gata ugraditi sidra pomoću epoxy preparata kojima se obloga povezuje sa postojećom konstrukcijom gata. Izvedba sidara je obrađena u zasebnoj stavci.</t>
  </si>
  <si>
    <t>Stavkom je obuhvaćena i zapunjavanje oštećenih dijelova zida i vanjske strane gata betonom, sve na pozicijama predviđenim projektom. Betoniranje se izvodi preko istaka u oplati, a beton iz istaka se nakon stvrdnjavanja odstranjuje.</t>
  </si>
  <si>
    <t xml:space="preserve">Kontraktor postupak se izvodi uz pomoć betonske pumpe na način da se otvor pumpe zatvori prije ulaska u more i gura do najniže kote betoniranja. Radni pritisak betona izbacuje čep na pumpi. Najvažnije je da otvor pumpe uvijek bude uronjen u svježi beton odnosno da  niujednom trenutku ne dođe do propadanja svježeg betona kroz more. Time se sprječava ispiranje cementnog mlijeka iz mase betona i osigurava kvalitetu betona. </t>
  </si>
  <si>
    <t>c) beton obloge razreda tlačne čvrstoće C 35/45 lijevan na mjestu</t>
  </si>
  <si>
    <t>d) zapunjavanje  oštećenih dijelova zida betonom tlačne čvrstoće C 35/45 lijevanim na mjestu</t>
  </si>
  <si>
    <t>b) beton temeljne stope, s nadvišenjem, razreda tlačne čvrstoće C 35/45 lijevan na mjestu</t>
  </si>
  <si>
    <t>Stavka obuhvaća nabavku komponentnih materijala, pripremu betona, dovoz i ugradnju kontraktorom ili betonskom pumpom u oplatu ispod razine mora te odstranjivanje betonskog nadvišenja loše kvalitete. 
Vodocementni faktor max V/C=0.45, a vodonepropusnost prema zahtjevima definiranim glavnim projektom; najveći dopušteni prodor 50 mm, pod tlakom vode 0,5 Mpa tijekom 5 dana. U cijenu uključena i ugradnja oplate.</t>
  </si>
  <si>
    <t>C.2.2.2.</t>
  </si>
  <si>
    <r>
      <rPr>
        <b/>
        <sz val="10"/>
        <rFont val="Arial"/>
        <family val="2"/>
        <charset val="238"/>
      </rPr>
      <t>Čelik za armiranje</t>
    </r>
    <r>
      <rPr>
        <sz val="10"/>
        <rFont val="Arial"/>
        <family val="2"/>
        <charset val="238"/>
      </rPr>
      <t xml:space="preserve"> temeljne stope. </t>
    </r>
  </si>
  <si>
    <t>G</t>
  </si>
  <si>
    <t>PRIPREMNI I ZAVRŠNI RADOVI</t>
  </si>
  <si>
    <t>H</t>
  </si>
  <si>
    <t>I</t>
  </si>
  <si>
    <t>BEZ PDV-a</t>
  </si>
  <si>
    <t>UKUPNA CIJENA RADOVA</t>
  </si>
  <si>
    <t>PDV (25%)</t>
  </si>
  <si>
    <r>
      <rPr>
        <b/>
        <sz val="10"/>
        <color theme="0"/>
        <rFont val="Arial Narrow"/>
        <family val="2"/>
        <charset val="238"/>
      </rPr>
      <t>UKUPNO</t>
    </r>
    <r>
      <rPr>
        <sz val="10"/>
        <color theme="0"/>
        <rFont val="Arial Narrow"/>
        <family val="2"/>
        <charset val="238"/>
      </rPr>
      <t xml:space="preserve"> (s PDV-om)</t>
    </r>
  </si>
  <si>
    <t>OPĆE STAVKE (Pripremni i završni radovi)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</si>
</sst>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 #,##0_-;_-* &quot;-&quot;_-;_-@_-"/>
    <numFmt numFmtId="43" formatCode="_-* #,##0.00_-;\-* #,##0.00_-;_-* &quot;-&quot;??_-;_-@_-"/>
    <numFmt numFmtId="164" formatCode="_-* #,##0.00\ _k_n_-;\-* #,##0.00\ _k_n_-;_-* &quot;-&quot;??\ _k_n_-;_-@_-"/>
    <numFmt numFmtId="165" formatCode="_(&quot;$&quot;* #,##0.00_);_(&quot;$&quot;* \(#,##0.00\);_(&quot;$&quot;* &quot;-&quot;??_);_(@_)"/>
    <numFmt numFmtId="166" formatCode="_(* #,##0.00_);_(* \(#,##0.00\);_(* &quot;-&quot;??_);_(@_)"/>
    <numFmt numFmtId="167" formatCode="0."/>
    <numFmt numFmtId="168" formatCode="&quot;1.&quot;0."/>
    <numFmt numFmtId="169" formatCode="&quot;1.5.&quot;0."/>
    <numFmt numFmtId="170" formatCode="#,##0.00\ _k_n"/>
    <numFmt numFmtId="171" formatCode="_(* #,##0.00_);_(* \(#,##0.00\);_(* \-??_);_(@_)"/>
  </numFmts>
  <fonts count="69">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0"/>
      <name val="Arial"/>
      <family val="2"/>
      <charset val="238"/>
    </font>
    <font>
      <b/>
      <sz val="10"/>
      <name val="Arial"/>
      <family val="2"/>
      <charset val="238"/>
    </font>
    <font>
      <sz val="10"/>
      <name val="Universans450_PP"/>
      <charset val="238"/>
    </font>
    <font>
      <sz val="10"/>
      <name val="Arial"/>
      <family val="2"/>
    </font>
    <font>
      <sz val="12"/>
      <name val="YU Swiss"/>
    </font>
    <font>
      <b/>
      <sz val="10"/>
      <name val="Arial"/>
      <family val="2"/>
    </font>
    <font>
      <b/>
      <sz val="10"/>
      <name val="Universans450_PP"/>
      <charset val="238"/>
    </font>
    <font>
      <i/>
      <sz val="10"/>
      <name val="Arial"/>
      <family val="2"/>
      <charset val="238"/>
    </font>
    <font>
      <sz val="10"/>
      <name val="Arial CE"/>
      <family val="2"/>
      <charset val="238"/>
    </font>
    <font>
      <sz val="10"/>
      <name val="Arial"/>
      <family val="2"/>
      <charset val="238"/>
    </font>
    <font>
      <i/>
      <sz val="10"/>
      <color indexed="9"/>
      <name val="Arial"/>
      <family val="2"/>
    </font>
    <font>
      <b/>
      <i/>
      <sz val="10"/>
      <name val="Arial"/>
      <family val="2"/>
      <charset val="238"/>
    </font>
    <font>
      <b/>
      <i/>
      <sz val="10"/>
      <color indexed="9"/>
      <name val="Arial"/>
      <family val="2"/>
    </font>
    <font>
      <b/>
      <sz val="10"/>
      <color indexed="9"/>
      <name val="Arial"/>
      <family val="2"/>
      <charset val="238"/>
    </font>
    <font>
      <sz val="10"/>
      <color indexed="9"/>
      <name val="Arial"/>
      <family val="2"/>
      <charset val="238"/>
    </font>
    <font>
      <sz val="10"/>
      <name val="Arial CE"/>
      <charset val="238"/>
    </font>
    <font>
      <sz val="11"/>
      <name val="Times New Roman"/>
      <family val="1"/>
      <charset val="238"/>
    </font>
    <font>
      <b/>
      <u/>
      <sz val="10"/>
      <name val="Arial"/>
      <family val="2"/>
      <charset val="238"/>
    </font>
    <font>
      <sz val="11"/>
      <color theme="1"/>
      <name val="Calibri"/>
      <family val="2"/>
      <charset val="238"/>
      <scheme val="minor"/>
    </font>
    <font>
      <b/>
      <sz val="10"/>
      <color theme="0"/>
      <name val="Arial"/>
      <family val="2"/>
      <charset val="238"/>
    </font>
    <font>
      <b/>
      <sz val="10"/>
      <color rgb="FF0070C0"/>
      <name val="Arial"/>
      <family val="2"/>
      <charset val="238"/>
    </font>
    <font>
      <sz val="10"/>
      <color rgb="FFFF0000"/>
      <name val="Arial"/>
      <family val="2"/>
      <charset val="238"/>
    </font>
    <font>
      <b/>
      <sz val="10"/>
      <color rgb="FFFF0000"/>
      <name val="Arial"/>
      <family val="2"/>
      <charset val="238"/>
    </font>
    <font>
      <sz val="10"/>
      <color rgb="FF7030A0"/>
      <name val="Arial"/>
      <family val="2"/>
      <charset val="238"/>
    </font>
    <font>
      <sz val="11"/>
      <color indexed="8"/>
      <name val="Calibri"/>
      <family val="2"/>
      <charset val="238"/>
    </font>
    <font>
      <sz val="10"/>
      <color rgb="FF7030A0"/>
      <name val="Arial"/>
      <family val="2"/>
    </font>
    <font>
      <b/>
      <sz val="10"/>
      <color rgb="FF7030A0"/>
      <name val="Arial"/>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8"/>
      <name val="Calibri"/>
      <family val="2"/>
      <charset val="238"/>
    </font>
    <font>
      <b/>
      <sz val="11"/>
      <color indexed="56"/>
      <name val="Calibri"/>
      <family val="2"/>
      <charset val="238"/>
    </font>
    <font>
      <b/>
      <sz val="13"/>
      <color indexed="56"/>
      <name val="Calibri"/>
      <family val="2"/>
      <charset val="238"/>
    </font>
    <font>
      <b/>
      <sz val="15"/>
      <color indexed="56"/>
      <name val="Calibri"/>
      <family val="2"/>
      <charset val="238"/>
    </font>
    <font>
      <sz val="10"/>
      <name val="Arial"/>
      <family val="2"/>
      <charset val="238"/>
    </font>
    <font>
      <vertAlign val="superscript"/>
      <sz val="10"/>
      <name val="Arial"/>
      <family val="2"/>
      <charset val="238"/>
    </font>
    <font>
      <vertAlign val="superscript"/>
      <sz val="10"/>
      <name val="Arial"/>
      <family val="2"/>
    </font>
    <font>
      <vertAlign val="superscript"/>
      <sz val="10"/>
      <name val="Universans450_PP"/>
      <charset val="238"/>
    </font>
    <font>
      <i/>
      <vertAlign val="superscript"/>
      <sz val="10"/>
      <name val="Arial"/>
      <family val="2"/>
      <charset val="238"/>
    </font>
    <font>
      <b/>
      <i/>
      <sz val="10"/>
      <color theme="1"/>
      <name val="Arial"/>
      <family val="2"/>
    </font>
    <font>
      <i/>
      <sz val="10"/>
      <color theme="1"/>
      <name val="Arial"/>
      <family val="2"/>
    </font>
    <font>
      <sz val="10"/>
      <color theme="1"/>
      <name val="Arial"/>
      <family val="2"/>
      <charset val="238"/>
    </font>
    <font>
      <sz val="10"/>
      <color rgb="FF0070C0"/>
      <name val="Arial"/>
      <family val="2"/>
      <charset val="238"/>
    </font>
    <font>
      <b/>
      <sz val="10"/>
      <color rgb="FF00B050"/>
      <name val="Arial"/>
      <family val="2"/>
      <charset val="238"/>
    </font>
    <font>
      <sz val="10"/>
      <color rgb="FF0070C0"/>
      <name val="Arial CE"/>
      <family val="2"/>
      <charset val="238"/>
    </font>
    <font>
      <sz val="12"/>
      <name val="Arial Narrow"/>
      <family val="2"/>
      <charset val="238"/>
    </font>
    <font>
      <sz val="10"/>
      <name val="HRTimes"/>
      <charset val="238"/>
    </font>
    <font>
      <b/>
      <sz val="10"/>
      <name val="HRTimes"/>
      <charset val="238"/>
    </font>
    <font>
      <sz val="10"/>
      <name val="HRTimes"/>
    </font>
    <font>
      <sz val="11"/>
      <name val="Arial"/>
      <family val="2"/>
      <charset val="238"/>
    </font>
    <font>
      <sz val="10"/>
      <name val="Calibri"/>
      <family val="2"/>
      <charset val="238"/>
    </font>
    <font>
      <sz val="8"/>
      <name val="Arial"/>
      <family val="2"/>
      <charset val="238"/>
    </font>
    <font>
      <sz val="10"/>
      <color theme="0"/>
      <name val="Arial"/>
      <family val="2"/>
      <charset val="238"/>
    </font>
    <font>
      <b/>
      <sz val="10"/>
      <color theme="0"/>
      <name val="Arial Narrow"/>
      <family val="2"/>
      <charset val="238"/>
    </font>
    <font>
      <sz val="10"/>
      <color theme="0"/>
      <name val="Arial Narrow"/>
      <family val="2"/>
      <charset val="238"/>
    </font>
  </fonts>
  <fills count="26">
    <fill>
      <patternFill patternType="none"/>
    </fill>
    <fill>
      <patternFill patternType="gray125"/>
    </fill>
    <fill>
      <patternFill patternType="solid">
        <fgColor indexed="24"/>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s>
  <borders count="49">
    <border>
      <left/>
      <right/>
      <top/>
      <bottom/>
      <diagonal/>
    </border>
    <border>
      <left/>
      <right/>
      <top style="thin">
        <color indexed="64"/>
      </top>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s>
  <cellStyleXfs count="491">
    <xf numFmtId="0" fontId="0" fillId="0" borderId="0"/>
    <xf numFmtId="166" fontId="8" fillId="0" borderId="0" applyFont="0" applyFill="0" applyBorder="0" applyAlignment="0" applyProtection="0"/>
    <xf numFmtId="41" fontId="9" fillId="0" borderId="0" applyFont="0" applyFill="0" applyBorder="0" applyAlignment="0" applyProtection="0"/>
    <xf numFmtId="166" fontId="18"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5" fontId="9" fillId="0" borderId="0" applyFont="0" applyFill="0" applyBorder="0" applyAlignment="0" applyProtection="0"/>
    <xf numFmtId="0" fontId="12" fillId="0" borderId="0"/>
    <xf numFmtId="0" fontId="27" fillId="0" borderId="0"/>
    <xf numFmtId="0" fontId="9" fillId="0" borderId="0"/>
    <xf numFmtId="0" fontId="13" fillId="0" borderId="0"/>
    <xf numFmtId="0" fontId="24" fillId="0" borderId="0"/>
    <xf numFmtId="0" fontId="25" fillId="0" borderId="0"/>
    <xf numFmtId="0" fontId="9" fillId="0" borderId="0"/>
    <xf numFmtId="0" fontId="8" fillId="0" borderId="0"/>
    <xf numFmtId="43"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7" fillId="0" borderId="0"/>
    <xf numFmtId="0" fontId="8" fillId="0" borderId="0"/>
    <xf numFmtId="0" fontId="8" fillId="0" borderId="0"/>
    <xf numFmtId="0" fontId="33"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6" fillId="0" borderId="0"/>
    <xf numFmtId="41"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5"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6"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11" borderId="0" applyNumberFormat="0" applyBorder="0" applyAlignment="0" applyProtection="0"/>
    <xf numFmtId="0" fontId="33" fillId="12" borderId="0" applyNumberFormat="0" applyBorder="0" applyAlignment="0" applyProtection="0"/>
    <xf numFmtId="0" fontId="33" fillId="13"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33" fillId="14" borderId="0" applyNumberFormat="0" applyBorder="0" applyAlignment="0" applyProtection="0"/>
    <xf numFmtId="0" fontId="36" fillId="15" borderId="0" applyNumberFormat="0" applyBorder="0" applyAlignment="0" applyProtection="0"/>
    <xf numFmtId="0" fontId="36" fillId="12" borderId="0" applyNumberFormat="0" applyBorder="0" applyAlignment="0" applyProtection="0"/>
    <xf numFmtId="0" fontId="36" fillId="13"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36" fillId="22" borderId="0" applyNumberFormat="0" applyBorder="0" applyAlignment="0" applyProtection="0"/>
    <xf numFmtId="0" fontId="37" fillId="6" borderId="0" applyNumberFormat="0" applyBorder="0" applyAlignment="0" applyProtection="0"/>
    <xf numFmtId="0" fontId="38" fillId="23" borderId="29" applyNumberFormat="0" applyAlignment="0" applyProtection="0"/>
    <xf numFmtId="0" fontId="39" fillId="24" borderId="30" applyNumberFormat="0" applyAlignment="0" applyProtection="0"/>
    <xf numFmtId="43" fontId="8" fillId="0" borderId="0" applyFont="0" applyFill="0" applyBorder="0" applyAlignment="0" applyProtection="0"/>
    <xf numFmtId="0" fontId="40" fillId="0" borderId="0" applyNumberFormat="0" applyFill="0" applyBorder="0" applyAlignment="0" applyProtection="0"/>
    <xf numFmtId="0" fontId="47" fillId="0" borderId="31" applyNumberFormat="0" applyFill="0" applyAlignment="0" applyProtection="0"/>
    <xf numFmtId="0" fontId="46" fillId="0" borderId="32" applyNumberFormat="0" applyFill="0" applyAlignment="0" applyProtection="0"/>
    <xf numFmtId="0" fontId="45" fillId="0" borderId="33" applyNumberFormat="0" applyFill="0" applyAlignment="0" applyProtection="0"/>
    <xf numFmtId="0" fontId="45" fillId="0" borderId="0" applyNumberFormat="0" applyFill="0" applyBorder="0" applyAlignment="0" applyProtection="0"/>
    <xf numFmtId="0" fontId="41" fillId="10" borderId="29" applyNumberFormat="0" applyAlignment="0" applyProtection="0"/>
    <xf numFmtId="0" fontId="42" fillId="0" borderId="34" applyNumberFormat="0" applyFill="0" applyAlignment="0" applyProtection="0"/>
    <xf numFmtId="0" fontId="43" fillId="25" borderId="0" applyNumberFormat="0" applyBorder="0" applyAlignment="0" applyProtection="0"/>
    <xf numFmtId="0" fontId="5" fillId="0" borderId="0"/>
    <xf numFmtId="43" fontId="8" fillId="0" borderId="0" applyFont="0" applyFill="0" applyBorder="0" applyAlignment="0" applyProtection="0"/>
    <xf numFmtId="0" fontId="33" fillId="0" borderId="0"/>
    <xf numFmtId="43" fontId="8" fillId="0" borderId="0" applyFont="0" applyFill="0" applyBorder="0" applyAlignment="0" applyProtection="0"/>
    <xf numFmtId="43" fontId="8" fillId="0" borderId="0" applyFont="0" applyFill="0" applyBorder="0" applyAlignment="0" applyProtection="0"/>
    <xf numFmtId="0" fontId="5" fillId="0" borderId="0"/>
    <xf numFmtId="0" fontId="44" fillId="0" borderId="35" applyNumberFormat="0" applyFill="0" applyAlignment="0" applyProtection="0"/>
    <xf numFmtId="0" fontId="5"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1"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1"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5"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48" fillId="0" borderId="0" applyFont="0" applyFill="0" applyBorder="0" applyAlignment="0" applyProtection="0"/>
    <xf numFmtId="0" fontId="4"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3"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1"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 fillId="0" borderId="0"/>
    <xf numFmtId="41"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 fillId="0" borderId="0"/>
    <xf numFmtId="0" fontId="2"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1"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1"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71" fontId="8" fillId="0" borderId="0" applyFill="0" applyBorder="0" applyAlignment="0" applyProtection="0"/>
    <xf numFmtId="171" fontId="8" fillId="0" borderId="0" applyFill="0" applyBorder="0" applyAlignment="0" applyProtection="0"/>
    <xf numFmtId="0" fontId="8" fillId="0" borderId="0"/>
    <xf numFmtId="0" fontId="33" fillId="0" borderId="0"/>
    <xf numFmtId="171" fontId="8" fillId="0" borderId="0" applyFill="0" applyBorder="0" applyAlignment="0" applyProtection="0"/>
    <xf numFmtId="171" fontId="8" fillId="0" borderId="0" applyFill="0" applyBorder="0" applyAlignment="0" applyProtection="0"/>
    <xf numFmtId="171" fontId="8" fillId="0" borderId="0" applyFill="0" applyBorder="0" applyAlignment="0" applyProtection="0"/>
    <xf numFmtId="171" fontId="8" fillId="0" borderId="0" applyFill="0" applyBorder="0" applyAlignment="0" applyProtection="0"/>
    <xf numFmtId="171" fontId="8" fillId="0" borderId="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1"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1"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1"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1" fillId="0" borderId="0"/>
    <xf numFmtId="41"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1"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1"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1" fillId="0" borderId="0"/>
    <xf numFmtId="0" fontId="1"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1"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1"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1"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1"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1"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1"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1"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1"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1" fillId="0" borderId="0"/>
    <xf numFmtId="41"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1"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1"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1" fillId="0" borderId="0"/>
    <xf numFmtId="0" fontId="1"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1"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1"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1"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1"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1"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55" fillId="0" borderId="0"/>
    <xf numFmtId="164" fontId="55" fillId="0" borderId="0" applyFont="0" applyFill="0" applyBorder="0" applyAlignment="0" applyProtection="0"/>
    <xf numFmtId="0" fontId="8" fillId="0" borderId="0"/>
  </cellStyleXfs>
  <cellXfs count="495">
    <xf numFmtId="0" fontId="0" fillId="0" borderId="0" xfId="0"/>
    <xf numFmtId="0" fontId="11" fillId="0" borderId="0" xfId="0" quotePrefix="1" applyFont="1" applyFill="1" applyBorder="1" applyAlignment="1">
      <alignment horizontal="center" vertical="center"/>
    </xf>
    <xf numFmtId="0" fontId="15" fillId="0" borderId="0" xfId="0" applyFont="1" applyFill="1" applyBorder="1" applyAlignment="1">
      <alignment horizontal="right" vertical="center"/>
    </xf>
    <xf numFmtId="3" fontId="11" fillId="0" borderId="0" xfId="0" applyNumberFormat="1" applyFont="1" applyFill="1" applyBorder="1" applyAlignment="1">
      <alignment horizontal="right" vertical="center"/>
    </xf>
    <xf numFmtId="0" fontId="9" fillId="0" borderId="0" xfId="0" applyFont="1" applyFill="1" applyAlignment="1"/>
    <xf numFmtId="4" fontId="9" fillId="0" borderId="0" xfId="0" applyNumberFormat="1" applyFont="1" applyFill="1" applyAlignment="1">
      <alignment horizontal="right"/>
    </xf>
    <xf numFmtId="4" fontId="9" fillId="0" borderId="0" xfId="0" applyNumberFormat="1" applyFont="1" applyFill="1" applyAlignment="1"/>
    <xf numFmtId="0" fontId="10" fillId="0" borderId="0" xfId="12" applyFont="1" applyFill="1" applyBorder="1" applyAlignment="1">
      <alignment horizontal="justify" vertical="top" wrapText="1"/>
    </xf>
    <xf numFmtId="0" fontId="9" fillId="0" borderId="0" xfId="0" applyFont="1" applyFill="1" applyAlignment="1">
      <alignment vertical="center"/>
    </xf>
    <xf numFmtId="0" fontId="10" fillId="0" borderId="0" xfId="0" quotePrefix="1" applyFont="1" applyFill="1" applyAlignment="1">
      <alignment horizontal="right" vertical="top"/>
    </xf>
    <xf numFmtId="0" fontId="9" fillId="0" borderId="0" xfId="12" applyFont="1" applyFill="1" applyBorder="1" applyAlignment="1">
      <alignment horizontal="justify" vertical="top" wrapText="1"/>
    </xf>
    <xf numFmtId="0" fontId="10" fillId="0" borderId="0" xfId="12" applyFont="1" applyFill="1" applyBorder="1" applyAlignment="1">
      <alignment horizontal="right" vertical="top"/>
    </xf>
    <xf numFmtId="0" fontId="10" fillId="0" borderId="0" xfId="12" applyFont="1" applyFill="1" applyBorder="1" applyAlignment="1">
      <alignment horizontal="center"/>
    </xf>
    <xf numFmtId="0" fontId="9" fillId="0" borderId="0" xfId="12" applyFont="1" applyFill="1" applyBorder="1" applyAlignment="1">
      <alignment horizontal="right" vertical="top"/>
    </xf>
    <xf numFmtId="0" fontId="9" fillId="0" borderId="0" xfId="0" applyFont="1" applyFill="1" applyAlignment="1">
      <alignment horizontal="right" vertical="center"/>
    </xf>
    <xf numFmtId="4" fontId="9" fillId="0" borderId="0" xfId="0" applyNumberFormat="1" applyFont="1" applyFill="1" applyAlignment="1">
      <alignment horizontal="right" vertical="center"/>
    </xf>
    <xf numFmtId="4" fontId="9" fillId="0" borderId="0" xfId="0" applyNumberFormat="1" applyFont="1" applyFill="1" applyAlignment="1">
      <alignment vertical="center"/>
    </xf>
    <xf numFmtId="0" fontId="9" fillId="0" borderId="0" xfId="0" applyFont="1" applyFill="1" applyAlignment="1">
      <alignment horizontal="right" vertical="top"/>
    </xf>
    <xf numFmtId="0" fontId="9" fillId="0" borderId="0" xfId="0" applyFont="1" applyFill="1" applyAlignment="1">
      <alignment vertical="top" wrapText="1"/>
    </xf>
    <xf numFmtId="4" fontId="9" fillId="0" borderId="0" xfId="0" applyNumberFormat="1" applyFont="1" applyFill="1" applyBorder="1" applyAlignment="1"/>
    <xf numFmtId="0" fontId="9" fillId="0" borderId="0" xfId="0" applyFont="1" applyFill="1" applyBorder="1" applyAlignment="1">
      <alignment horizontal="right" vertical="top"/>
    </xf>
    <xf numFmtId="0" fontId="9" fillId="0" borderId="0" xfId="0" applyFont="1" applyFill="1" applyBorder="1" applyAlignment="1"/>
    <xf numFmtId="2" fontId="9" fillId="0" borderId="0" xfId="0" applyNumberFormat="1" applyFont="1" applyFill="1" applyAlignment="1">
      <alignment horizontal="right" vertical="center"/>
    </xf>
    <xf numFmtId="4" fontId="9" fillId="0" borderId="0" xfId="0" applyNumberFormat="1" applyFont="1" applyFill="1" applyBorder="1" applyAlignment="1">
      <alignment horizontal="right"/>
    </xf>
    <xf numFmtId="0" fontId="10" fillId="0" borderId="0" xfId="0" applyFont="1" applyFill="1" applyBorder="1" applyAlignment="1">
      <alignment horizontal="right" vertical="top"/>
    </xf>
    <xf numFmtId="2" fontId="9" fillId="0" borderId="0" xfId="0" applyNumberFormat="1" applyFont="1" applyFill="1" applyAlignment="1">
      <alignment horizontal="right"/>
    </xf>
    <xf numFmtId="4" fontId="15" fillId="0" borderId="0" xfId="0" applyNumberFormat="1" applyFont="1" applyFill="1" applyBorder="1" applyAlignment="1">
      <alignment horizontal="right" vertical="center"/>
    </xf>
    <xf numFmtId="4" fontId="11" fillId="0" borderId="0" xfId="0" applyNumberFormat="1" applyFont="1" applyFill="1" applyBorder="1" applyAlignment="1">
      <alignment horizontal="right" vertical="center"/>
    </xf>
    <xf numFmtId="0" fontId="16" fillId="0" borderId="0" xfId="0" applyFont="1" applyFill="1" applyAlignment="1">
      <alignment horizontal="left" vertical="top" wrapText="1"/>
    </xf>
    <xf numFmtId="0" fontId="10" fillId="0" borderId="0" xfId="12" applyFont="1" applyFill="1" applyBorder="1" applyAlignment="1">
      <alignment horizontal="center" vertical="center"/>
    </xf>
    <xf numFmtId="0" fontId="10" fillId="0" borderId="0" xfId="0" applyFont="1" applyFill="1" applyBorder="1" applyAlignment="1">
      <alignment vertical="top" wrapText="1"/>
    </xf>
    <xf numFmtId="49" fontId="10" fillId="0" borderId="0" xfId="0" quotePrefix="1" applyNumberFormat="1" applyFont="1" applyFill="1" applyBorder="1" applyAlignment="1">
      <alignment horizontal="left" vertical="top" wrapText="1"/>
    </xf>
    <xf numFmtId="0" fontId="15" fillId="0" borderId="0" xfId="0" applyFont="1" applyFill="1" applyBorder="1" applyAlignment="1">
      <alignment horizontal="left" vertical="top" wrapText="1"/>
    </xf>
    <xf numFmtId="4" fontId="15" fillId="0" borderId="0" xfId="0" applyNumberFormat="1" applyFont="1" applyFill="1" applyBorder="1" applyAlignment="1">
      <alignment horizontal="right" vertical="center" wrapText="1"/>
    </xf>
    <xf numFmtId="0" fontId="15" fillId="0" borderId="0" xfId="0" applyFont="1" applyFill="1" applyBorder="1" applyAlignment="1">
      <alignment horizontal="right" vertical="top"/>
    </xf>
    <xf numFmtId="0" fontId="10" fillId="0" borderId="0" xfId="12" applyFont="1" applyFill="1" applyBorder="1" applyAlignment="1">
      <alignment horizontal="right" vertical="top" wrapText="1"/>
    </xf>
    <xf numFmtId="0" fontId="9" fillId="0" borderId="0" xfId="0" applyFont="1"/>
    <xf numFmtId="3" fontId="9" fillId="0" borderId="0" xfId="12" applyNumberFormat="1" applyFont="1" applyFill="1" applyBorder="1" applyAlignment="1">
      <alignment horizontal="right"/>
    </xf>
    <xf numFmtId="4" fontId="10" fillId="0" borderId="0" xfId="12" applyNumberFormat="1" applyFont="1" applyFill="1" applyBorder="1" applyAlignment="1">
      <alignment horizontal="right"/>
    </xf>
    <xf numFmtId="4" fontId="10" fillId="0" borderId="0" xfId="12" applyNumberFormat="1" applyFont="1" applyFill="1" applyBorder="1" applyAlignment="1"/>
    <xf numFmtId="0" fontId="10" fillId="0" borderId="1" xfId="0" applyFont="1" applyFill="1" applyBorder="1" applyAlignment="1">
      <alignment horizontal="right" vertical="top"/>
    </xf>
    <xf numFmtId="49" fontId="10" fillId="0" borderId="1" xfId="0" applyNumberFormat="1" applyFont="1" applyFill="1" applyBorder="1" applyAlignment="1">
      <alignment horizontal="left" vertical="top"/>
    </xf>
    <xf numFmtId="0" fontId="0" fillId="0" borderId="0" xfId="0" applyAlignment="1">
      <alignment horizontal="left" vertical="top" wrapText="1"/>
    </xf>
    <xf numFmtId="0" fontId="21" fillId="0" borderId="0" xfId="0" applyFont="1" applyFill="1" applyAlignment="1"/>
    <xf numFmtId="0" fontId="19" fillId="0" borderId="0" xfId="0" applyFont="1" applyFill="1" applyAlignment="1">
      <alignment wrapText="1"/>
    </xf>
    <xf numFmtId="0" fontId="20" fillId="0" borderId="0" xfId="0" applyFont="1" applyFill="1" applyAlignment="1">
      <alignment wrapText="1"/>
    </xf>
    <xf numFmtId="0" fontId="0" fillId="0" borderId="0" xfId="0" applyBorder="1"/>
    <xf numFmtId="0" fontId="14" fillId="3" borderId="2" xfId="0" applyFont="1" applyFill="1" applyBorder="1" applyAlignment="1">
      <alignment vertical="top" wrapText="1"/>
    </xf>
    <xf numFmtId="0" fontId="9" fillId="3" borderId="2" xfId="0" quotePrefix="1" applyFont="1" applyFill="1" applyBorder="1" applyAlignment="1">
      <alignment horizontal="center" vertical="center"/>
    </xf>
    <xf numFmtId="3" fontId="9" fillId="3" borderId="2" xfId="0" applyNumberFormat="1" applyFont="1" applyFill="1" applyBorder="1" applyAlignment="1">
      <alignment horizontal="right" vertical="center"/>
    </xf>
    <xf numFmtId="4" fontId="10" fillId="3" borderId="2" xfId="0" applyNumberFormat="1" applyFont="1" applyFill="1" applyBorder="1" applyAlignment="1">
      <alignment horizontal="right" vertical="center"/>
    </xf>
    <xf numFmtId="0" fontId="10" fillId="3" borderId="2" xfId="0" applyFont="1" applyFill="1" applyBorder="1" applyAlignment="1">
      <alignment vertical="top" wrapText="1"/>
    </xf>
    <xf numFmtId="0" fontId="10" fillId="3" borderId="2" xfId="0" applyFont="1" applyFill="1" applyBorder="1" applyAlignment="1">
      <alignment horizontal="left" vertical="top"/>
    </xf>
    <xf numFmtId="0" fontId="9" fillId="0" borderId="3" xfId="0" applyFont="1" applyFill="1" applyBorder="1" applyAlignment="1">
      <alignment horizontal="justify" vertical="top" wrapText="1"/>
    </xf>
    <xf numFmtId="0" fontId="9" fillId="0" borderId="0" xfId="0" applyFont="1" applyFill="1" applyBorder="1" applyAlignment="1">
      <alignment vertical="top" wrapText="1"/>
    </xf>
    <xf numFmtId="2" fontId="9" fillId="0" borderId="0" xfId="0" applyNumberFormat="1" applyFont="1" applyFill="1" applyBorder="1" applyAlignment="1">
      <alignment horizontal="right"/>
    </xf>
    <xf numFmtId="0" fontId="10" fillId="0" borderId="5" xfId="0" applyFont="1" applyFill="1" applyBorder="1" applyAlignment="1">
      <alignment horizontal="right" vertical="top"/>
    </xf>
    <xf numFmtId="0" fontId="10" fillId="0" borderId="5" xfId="0" applyFont="1" applyFill="1" applyBorder="1" applyAlignment="1">
      <alignment vertical="top" wrapText="1"/>
    </xf>
    <xf numFmtId="0" fontId="9" fillId="0" borderId="5" xfId="0" applyFont="1" applyFill="1" applyBorder="1" applyAlignment="1"/>
    <xf numFmtId="3" fontId="9" fillId="0" borderId="5" xfId="0" applyNumberFormat="1" applyFont="1" applyFill="1" applyBorder="1" applyAlignment="1">
      <alignment horizontal="right"/>
    </xf>
    <xf numFmtId="4" fontId="9" fillId="0" borderId="5" xfId="0" applyNumberFormat="1" applyFont="1" applyFill="1" applyBorder="1" applyAlignment="1"/>
    <xf numFmtId="4" fontId="10" fillId="3" borderId="7" xfId="0" applyNumberFormat="1" applyFont="1" applyFill="1" applyBorder="1" applyAlignment="1">
      <alignment horizontal="right" vertical="center"/>
    </xf>
    <xf numFmtId="0" fontId="9" fillId="0" borderId="3" xfId="0" applyFont="1" applyFill="1" applyBorder="1" applyAlignment="1">
      <alignment horizontal="right" vertical="top"/>
    </xf>
    <xf numFmtId="0" fontId="9" fillId="0" borderId="3" xfId="0" applyFont="1" applyFill="1" applyBorder="1" applyAlignment="1">
      <alignment horizontal="justify" wrapText="1"/>
    </xf>
    <xf numFmtId="0" fontId="9" fillId="0" borderId="3" xfId="12" applyFont="1" applyFill="1" applyBorder="1" applyAlignment="1">
      <alignment horizontal="center"/>
    </xf>
    <xf numFmtId="0" fontId="10" fillId="0" borderId="5" xfId="12" applyFont="1" applyFill="1" applyBorder="1" applyAlignment="1">
      <alignment horizontal="justify" vertical="top" wrapText="1"/>
    </xf>
    <xf numFmtId="0" fontId="10" fillId="3" borderId="8" xfId="0" applyFont="1" applyFill="1" applyBorder="1" applyAlignment="1">
      <alignment horizontal="right" vertical="top"/>
    </xf>
    <xf numFmtId="4" fontId="10" fillId="3" borderId="7" xfId="0" applyNumberFormat="1" applyFont="1" applyFill="1" applyBorder="1" applyAlignment="1">
      <alignment vertical="center"/>
    </xf>
    <xf numFmtId="4" fontId="10" fillId="3" borderId="7" xfId="1" applyNumberFormat="1" applyFont="1" applyFill="1" applyBorder="1" applyAlignment="1">
      <alignment vertical="center"/>
    </xf>
    <xf numFmtId="0" fontId="10" fillId="0" borderId="5" xfId="0" quotePrefix="1" applyFont="1" applyFill="1" applyBorder="1" applyAlignment="1">
      <alignment horizontal="right" vertical="top"/>
    </xf>
    <xf numFmtId="0" fontId="16" fillId="0" borderId="5" xfId="0" applyFont="1" applyFill="1" applyBorder="1" applyAlignment="1">
      <alignment horizontal="justify" vertical="top" wrapText="1"/>
    </xf>
    <xf numFmtId="16" fontId="10" fillId="3" borderId="8" xfId="0" applyNumberFormat="1" applyFont="1" applyFill="1" applyBorder="1" applyAlignment="1">
      <alignment horizontal="right" vertical="top"/>
    </xf>
    <xf numFmtId="0" fontId="11" fillId="0" borderId="5" xfId="0" quotePrefix="1" applyFont="1" applyFill="1" applyBorder="1" applyAlignment="1">
      <alignment horizontal="right" vertical="top"/>
    </xf>
    <xf numFmtId="169" fontId="10" fillId="0" borderId="5" xfId="12" applyNumberFormat="1" applyFont="1" applyFill="1" applyBorder="1" applyAlignment="1">
      <alignment horizontal="right" vertical="top"/>
    </xf>
    <xf numFmtId="0" fontId="10" fillId="0" borderId="5" xfId="12" quotePrefix="1" applyFont="1" applyFill="1" applyBorder="1" applyAlignment="1">
      <alignment horizontal="left" vertical="top" wrapText="1"/>
    </xf>
    <xf numFmtId="2" fontId="10" fillId="2" borderId="9" xfId="0" applyNumberFormat="1" applyFont="1" applyFill="1" applyBorder="1" applyAlignment="1">
      <alignment horizontal="center" vertical="center" wrapText="1"/>
    </xf>
    <xf numFmtId="4" fontId="10" fillId="2" borderId="9" xfId="0" quotePrefix="1" applyNumberFormat="1" applyFont="1" applyFill="1" applyBorder="1" applyAlignment="1">
      <alignment horizontal="center" vertical="center" wrapText="1"/>
    </xf>
    <xf numFmtId="2" fontId="10" fillId="2" borderId="9" xfId="0" quotePrefix="1" applyNumberFormat="1" applyFont="1" applyFill="1" applyBorder="1" applyAlignment="1">
      <alignment horizontal="center" vertical="center" wrapText="1"/>
    </xf>
    <xf numFmtId="4" fontId="10" fillId="0" borderId="1" xfId="0" applyNumberFormat="1" applyFont="1" applyFill="1" applyBorder="1" applyAlignment="1">
      <alignment vertical="center"/>
    </xf>
    <xf numFmtId="0" fontId="22" fillId="4" borderId="8" xfId="0" applyFont="1" applyFill="1" applyBorder="1" applyAlignment="1">
      <alignment horizontal="right" vertical="center"/>
    </xf>
    <xf numFmtId="0" fontId="22" fillId="4" borderId="2" xfId="0" applyFont="1" applyFill="1" applyBorder="1" applyAlignment="1">
      <alignment vertical="top" wrapText="1"/>
    </xf>
    <xf numFmtId="0" fontId="23" fillId="4" borderId="2" xfId="0" applyFont="1" applyFill="1" applyBorder="1" applyAlignment="1">
      <alignment vertical="center"/>
    </xf>
    <xf numFmtId="3" fontId="23" fillId="4" borderId="2" xfId="0" applyNumberFormat="1" applyFont="1" applyFill="1" applyBorder="1" applyAlignment="1">
      <alignment horizontal="right" vertical="center"/>
    </xf>
    <xf numFmtId="4" fontId="23" fillId="4" borderId="2" xfId="0" applyNumberFormat="1" applyFont="1" applyFill="1" applyBorder="1" applyAlignment="1">
      <alignment horizontal="right" vertical="center"/>
    </xf>
    <xf numFmtId="4" fontId="23" fillId="4" borderId="7" xfId="0" applyNumberFormat="1" applyFont="1" applyFill="1" applyBorder="1" applyAlignment="1">
      <alignment vertical="center"/>
    </xf>
    <xf numFmtId="0" fontId="10" fillId="4" borderId="2" xfId="0" applyFont="1" applyFill="1" applyBorder="1" applyAlignment="1">
      <alignment vertical="top" wrapText="1"/>
    </xf>
    <xf numFmtId="3" fontId="11" fillId="0" borderId="0" xfId="0" applyNumberFormat="1" applyFont="1" applyFill="1" applyBorder="1" applyAlignment="1">
      <alignment horizontal="right"/>
    </xf>
    <xf numFmtId="4" fontId="11" fillId="0" borderId="0" xfId="0" applyNumberFormat="1" applyFont="1" applyFill="1" applyBorder="1" applyAlignment="1">
      <alignment horizontal="right"/>
    </xf>
    <xf numFmtId="4" fontId="15" fillId="0" borderId="0" xfId="0" applyNumberFormat="1" applyFont="1" applyFill="1" applyBorder="1" applyAlignment="1">
      <alignment horizontal="right"/>
    </xf>
    <xf numFmtId="4" fontId="10" fillId="4" borderId="2" xfId="1" applyNumberFormat="1" applyFont="1" applyFill="1" applyBorder="1" applyAlignment="1">
      <alignment vertical="center"/>
    </xf>
    <xf numFmtId="0" fontId="10" fillId="0" borderId="0" xfId="12" applyFont="1" applyFill="1" applyBorder="1" applyAlignment="1">
      <alignment horizontal="left" vertical="top" wrapText="1"/>
    </xf>
    <xf numFmtId="4" fontId="10" fillId="0" borderId="0" xfId="12" applyNumberFormat="1" applyFont="1" applyFill="1" applyBorder="1" applyAlignment="1">
      <alignment horizontal="right" vertical="center"/>
    </xf>
    <xf numFmtId="4" fontId="10" fillId="0" borderId="0" xfId="12" applyNumberFormat="1" applyFont="1" applyFill="1" applyBorder="1" applyAlignment="1">
      <alignment vertical="center"/>
    </xf>
    <xf numFmtId="0" fontId="10" fillId="0" borderId="0" xfId="0" applyFont="1" applyFill="1" applyAlignment="1">
      <alignment vertical="top" wrapText="1"/>
    </xf>
    <xf numFmtId="0" fontId="10" fillId="0" borderId="8" xfId="12" applyFont="1" applyFill="1" applyBorder="1" applyAlignment="1">
      <alignment horizontal="right" vertical="top"/>
    </xf>
    <xf numFmtId="0" fontId="10" fillId="0" borderId="2" xfId="12" applyFont="1" applyFill="1" applyBorder="1" applyAlignment="1">
      <alignment horizontal="right" vertical="top" wrapText="1"/>
    </xf>
    <xf numFmtId="0" fontId="10" fillId="0" borderId="2" xfId="12" applyFont="1" applyFill="1" applyBorder="1" applyAlignment="1">
      <alignment horizontal="center"/>
    </xf>
    <xf numFmtId="4" fontId="10" fillId="0" borderId="2" xfId="12" applyNumberFormat="1" applyFont="1" applyFill="1" applyBorder="1" applyAlignment="1"/>
    <xf numFmtId="4" fontId="10" fillId="0" borderId="7" xfId="12" applyNumberFormat="1" applyFont="1" applyFill="1" applyBorder="1" applyAlignment="1"/>
    <xf numFmtId="0" fontId="10" fillId="0" borderId="0" xfId="12" applyFont="1" applyFill="1" applyBorder="1" applyAlignment="1">
      <alignment horizontal="left" vertical="top"/>
    </xf>
    <xf numFmtId="4" fontId="10" fillId="0" borderId="0" xfId="0" applyNumberFormat="1" applyFont="1" applyFill="1" applyBorder="1" applyAlignment="1">
      <alignment horizontal="right"/>
    </xf>
    <xf numFmtId="0" fontId="9" fillId="0" borderId="0" xfId="0" applyFont="1" applyAlignment="1">
      <alignment horizontal="left"/>
    </xf>
    <xf numFmtId="0" fontId="10" fillId="0" borderId="8" xfId="0" applyFont="1" applyFill="1" applyBorder="1" applyAlignment="1">
      <alignment horizontal="right" vertical="top"/>
    </xf>
    <xf numFmtId="4" fontId="10" fillId="0" borderId="7" xfId="0" applyNumberFormat="1" applyFont="1" applyFill="1" applyBorder="1" applyAlignment="1">
      <alignment vertical="center"/>
    </xf>
    <xf numFmtId="0" fontId="10" fillId="3" borderId="8" xfId="0" applyFont="1" applyFill="1" applyBorder="1" applyAlignment="1">
      <alignment horizontal="right" vertical="center"/>
    </xf>
    <xf numFmtId="0" fontId="10" fillId="4" borderId="8" xfId="0" applyFont="1" applyFill="1" applyBorder="1" applyAlignment="1">
      <alignment horizontal="right" vertical="top"/>
    </xf>
    <xf numFmtId="4" fontId="9" fillId="0" borderId="3" xfId="0" applyNumberFormat="1" applyFont="1" applyBorder="1"/>
    <xf numFmtId="4" fontId="10" fillId="0" borderId="0" xfId="0" applyNumberFormat="1" applyFont="1" applyFill="1" applyBorder="1" applyAlignment="1">
      <alignment horizontal="right" vertical="center"/>
    </xf>
    <xf numFmtId="4" fontId="10" fillId="0" borderId="0" xfId="0" applyNumberFormat="1" applyFont="1" applyFill="1" applyBorder="1" applyAlignment="1">
      <alignment vertical="center"/>
    </xf>
    <xf numFmtId="0" fontId="10" fillId="4" borderId="2" xfId="0" applyFont="1" applyFill="1" applyBorder="1" applyAlignment="1">
      <alignment horizontal="left" vertical="top"/>
    </xf>
    <xf numFmtId="0" fontId="10" fillId="0" borderId="3" xfId="0" quotePrefix="1" applyFont="1" applyFill="1" applyBorder="1" applyAlignment="1">
      <alignment horizontal="right" vertical="top" wrapText="1"/>
    </xf>
    <xf numFmtId="0" fontId="10" fillId="0" borderId="2" xfId="0" applyFont="1" applyFill="1" applyBorder="1" applyAlignment="1">
      <alignment vertical="top" wrapText="1"/>
    </xf>
    <xf numFmtId="0" fontId="10" fillId="4" borderId="2" xfId="0" applyFont="1" applyFill="1" applyBorder="1" applyAlignment="1">
      <alignment vertical="top"/>
    </xf>
    <xf numFmtId="0" fontId="10" fillId="4" borderId="2" xfId="0" applyFont="1" applyFill="1" applyBorder="1" applyAlignment="1">
      <alignment horizontal="center" vertical="center"/>
    </xf>
    <xf numFmtId="4" fontId="10" fillId="4" borderId="7" xfId="0" applyNumberFormat="1" applyFont="1" applyFill="1" applyBorder="1" applyAlignment="1">
      <alignment vertical="center"/>
    </xf>
    <xf numFmtId="0" fontId="10" fillId="4" borderId="8" xfId="12" applyFont="1" applyFill="1" applyBorder="1" applyAlignment="1">
      <alignment horizontal="right" vertical="top"/>
    </xf>
    <xf numFmtId="0" fontId="10" fillId="4" borderId="2" xfId="12" applyFont="1" applyFill="1" applyBorder="1" applyAlignment="1">
      <alignment horizontal="left" vertical="top" wrapText="1"/>
    </xf>
    <xf numFmtId="0" fontId="10" fillId="4" borderId="2" xfId="12" applyFont="1" applyFill="1" applyBorder="1" applyAlignment="1">
      <alignment horizontal="center" vertical="center"/>
    </xf>
    <xf numFmtId="4" fontId="10" fillId="4" borderId="7" xfId="1" applyNumberFormat="1" applyFont="1" applyFill="1" applyBorder="1" applyAlignment="1">
      <alignment vertical="center"/>
    </xf>
    <xf numFmtId="4" fontId="30" fillId="0" borderId="3" xfId="0" applyNumberFormat="1" applyFont="1" applyFill="1" applyBorder="1" applyAlignment="1">
      <alignment horizontal="right" wrapText="1"/>
    </xf>
    <xf numFmtId="4" fontId="17" fillId="0" borderId="0" xfId="1" applyNumberFormat="1" applyFont="1" applyFill="1" applyBorder="1" applyAlignment="1">
      <alignment horizontal="right"/>
    </xf>
    <xf numFmtId="0" fontId="32" fillId="0" borderId="3" xfId="0" applyFont="1" applyFill="1" applyBorder="1" applyAlignment="1">
      <alignment horizontal="center"/>
    </xf>
    <xf numFmtId="4" fontId="32" fillId="0" borderId="3" xfId="0" applyNumberFormat="1" applyFont="1" applyFill="1" applyBorder="1" applyAlignment="1"/>
    <xf numFmtId="0" fontId="32" fillId="0" borderId="3" xfId="0" applyFont="1" applyFill="1" applyBorder="1" applyAlignment="1">
      <alignment horizontal="right" vertical="top"/>
    </xf>
    <xf numFmtId="3" fontId="32" fillId="0" borderId="3" xfId="0" applyNumberFormat="1" applyFont="1" applyFill="1" applyBorder="1" applyAlignment="1">
      <alignment horizontal="right" wrapText="1"/>
    </xf>
    <xf numFmtId="2" fontId="8" fillId="0" borderId="3" xfId="0" applyNumberFormat="1" applyFont="1" applyBorder="1" applyAlignment="1">
      <alignment horizontal="center"/>
    </xf>
    <xf numFmtId="0" fontId="8" fillId="0" borderId="3" xfId="0" applyFont="1" applyBorder="1" applyAlignment="1">
      <alignment horizontal="justify" vertical="top" wrapText="1"/>
    </xf>
    <xf numFmtId="3" fontId="8" fillId="0" borderId="3" xfId="0" applyNumberFormat="1" applyFont="1" applyBorder="1" applyAlignment="1">
      <alignment horizontal="right"/>
    </xf>
    <xf numFmtId="4" fontId="34" fillId="0" borderId="3" xfId="0" applyNumberFormat="1" applyFont="1" applyBorder="1"/>
    <xf numFmtId="0" fontId="8" fillId="0" borderId="3" xfId="0" applyFont="1" applyFill="1" applyBorder="1" applyAlignment="1">
      <alignment horizontal="right" vertical="top"/>
    </xf>
    <xf numFmtId="0" fontId="8" fillId="0" borderId="5" xfId="0" applyFont="1" applyBorder="1" applyAlignment="1">
      <alignment horizontal="center"/>
    </xf>
    <xf numFmtId="4" fontId="8" fillId="0" borderId="5" xfId="0" applyNumberFormat="1" applyFont="1" applyBorder="1"/>
    <xf numFmtId="0" fontId="32" fillId="0" borderId="0" xfId="0" applyFont="1"/>
    <xf numFmtId="14" fontId="32" fillId="0" borderId="3" xfId="0" applyNumberFormat="1" applyFont="1" applyFill="1" applyBorder="1" applyAlignment="1">
      <alignment horizontal="right" vertical="top"/>
    </xf>
    <xf numFmtId="0" fontId="8" fillId="0" borderId="3" xfId="0" applyFont="1" applyBorder="1" applyAlignment="1">
      <alignment horizontal="right" vertical="top" wrapText="1"/>
    </xf>
    <xf numFmtId="0" fontId="8" fillId="0" borderId="3" xfId="0" applyFont="1" applyBorder="1" applyAlignment="1">
      <alignment horizontal="center" wrapText="1"/>
    </xf>
    <xf numFmtId="4" fontId="8" fillId="0" borderId="3" xfId="0" applyNumberFormat="1" applyFont="1" applyBorder="1" applyAlignment="1">
      <alignment horizontal="right" wrapText="1"/>
    </xf>
    <xf numFmtId="0" fontId="8" fillId="0" borderId="3" xfId="0" quotePrefix="1" applyFont="1" applyBorder="1" applyAlignment="1">
      <alignment horizontal="justify" vertical="top" wrapText="1"/>
    </xf>
    <xf numFmtId="0" fontId="8" fillId="0" borderId="3" xfId="0" applyFont="1" applyFill="1" applyBorder="1" applyAlignment="1">
      <alignment horizontal="right" vertical="top" wrapText="1"/>
    </xf>
    <xf numFmtId="0" fontId="8" fillId="0" borderId="3" xfId="26" applyFont="1" applyBorder="1"/>
    <xf numFmtId="4" fontId="17" fillId="0" borderId="3" xfId="110" applyNumberFormat="1" applyFont="1" applyFill="1" applyBorder="1" applyAlignment="1">
      <alignment horizontal="right"/>
    </xf>
    <xf numFmtId="3" fontId="8" fillId="0" borderId="3" xfId="26" applyNumberFormat="1" applyFont="1" applyBorder="1" applyAlignment="1">
      <alignment horizontal="right"/>
    </xf>
    <xf numFmtId="168" fontId="8" fillId="0" borderId="3" xfId="12" applyNumberFormat="1" applyFont="1" applyBorder="1" applyAlignment="1">
      <alignment horizontal="right" vertical="top"/>
    </xf>
    <xf numFmtId="3" fontId="8" fillId="0" borderId="3" xfId="26" applyNumberFormat="1" applyFont="1" applyFill="1" applyBorder="1" applyAlignment="1">
      <alignment horizontal="right"/>
    </xf>
    <xf numFmtId="0" fontId="8" fillId="0" borderId="0" xfId="0" applyFont="1"/>
    <xf numFmtId="0" fontId="8" fillId="0" borderId="3" xfId="0" applyFont="1" applyBorder="1" applyAlignment="1">
      <alignment horizontal="right" vertical="top"/>
    </xf>
    <xf numFmtId="0" fontId="8" fillId="0" borderId="3" xfId="0" applyFont="1" applyBorder="1" applyAlignment="1">
      <alignment horizontal="center"/>
    </xf>
    <xf numFmtId="4" fontId="8" fillId="0" borderId="3" xfId="0" applyNumberFormat="1" applyFont="1" applyBorder="1" applyAlignment="1">
      <alignment horizontal="right"/>
    </xf>
    <xf numFmtId="4" fontId="8" fillId="0" borderId="3" xfId="0" applyNumberFormat="1" applyFont="1" applyBorder="1"/>
    <xf numFmtId="0" fontId="8" fillId="0" borderId="5" xfId="0" applyFont="1" applyBorder="1" applyAlignment="1">
      <alignment horizontal="justify" vertical="top" wrapText="1"/>
    </xf>
    <xf numFmtId="0" fontId="8" fillId="0" borderId="5" xfId="0" applyFont="1" applyBorder="1" applyAlignment="1">
      <alignment horizontal="right" vertical="top"/>
    </xf>
    <xf numFmtId="2" fontId="8" fillId="0" borderId="3" xfId="0" applyNumberFormat="1" applyFont="1" applyBorder="1" applyAlignment="1">
      <alignment horizontal="right" vertical="top"/>
    </xf>
    <xf numFmtId="0" fontId="8" fillId="0" borderId="3" xfId="26" applyFont="1" applyBorder="1" applyAlignment="1">
      <alignment horizontal="right" vertical="top"/>
    </xf>
    <xf numFmtId="0" fontId="8" fillId="0" borderId="3" xfId="26" applyFont="1" applyBorder="1" applyAlignment="1">
      <alignment horizontal="center"/>
    </xf>
    <xf numFmtId="0" fontId="8" fillId="0" borderId="0" xfId="26" applyFont="1"/>
    <xf numFmtId="0" fontId="8" fillId="0" borderId="3" xfId="26" applyFont="1" applyFill="1" applyBorder="1" applyAlignment="1">
      <alignment horizontal="right" vertical="top"/>
    </xf>
    <xf numFmtId="4" fontId="8" fillId="0" borderId="3" xfId="26" applyNumberFormat="1" applyFont="1" applyBorder="1"/>
    <xf numFmtId="0" fontId="11" fillId="0" borderId="3" xfId="26" quotePrefix="1" applyFont="1" applyBorder="1" applyAlignment="1">
      <alignment horizontal="right" vertical="top"/>
    </xf>
    <xf numFmtId="0" fontId="8" fillId="0" borderId="0" xfId="0" applyFont="1" applyFill="1" applyAlignment="1"/>
    <xf numFmtId="4" fontId="8" fillId="0" borderId="3" xfId="0" applyNumberFormat="1" applyFont="1" applyFill="1" applyBorder="1" applyAlignment="1">
      <alignment horizontal="right" wrapText="1"/>
    </xf>
    <xf numFmtId="2" fontId="8" fillId="0" borderId="3" xfId="26" applyNumberFormat="1" applyFont="1" applyBorder="1" applyAlignment="1">
      <alignment horizontal="justify" vertical="top" wrapText="1"/>
    </xf>
    <xf numFmtId="0" fontId="8" fillId="0" borderId="3" xfId="0" applyFont="1" applyBorder="1"/>
    <xf numFmtId="2" fontId="8" fillId="0" borderId="3" xfId="0" applyNumberFormat="1" applyFont="1" applyBorder="1" applyAlignment="1">
      <alignment horizontal="justify" vertical="top" wrapText="1"/>
    </xf>
    <xf numFmtId="2" fontId="8" fillId="0" borderId="3" xfId="0" applyNumberFormat="1" applyFont="1" applyFill="1" applyBorder="1" applyAlignment="1">
      <alignment horizontal="justify" vertical="top" wrapText="1"/>
    </xf>
    <xf numFmtId="0" fontId="8" fillId="0" borderId="3" xfId="0" applyFont="1" applyFill="1" applyBorder="1" applyAlignment="1">
      <alignment horizontal="center"/>
    </xf>
    <xf numFmtId="4" fontId="8" fillId="0" borderId="3" xfId="0" applyNumberFormat="1" applyFont="1" applyFill="1" applyBorder="1" applyAlignment="1"/>
    <xf numFmtId="0" fontId="8" fillId="0" borderId="3" xfId="0" applyFont="1" applyBorder="1" applyAlignment="1">
      <alignment horizontal="left"/>
    </xf>
    <xf numFmtId="0" fontId="8" fillId="0" borderId="3" xfId="0" quotePrefix="1" applyFont="1" applyFill="1" applyBorder="1" applyAlignment="1">
      <alignment horizontal="justify" vertical="top" wrapText="1"/>
    </xf>
    <xf numFmtId="0" fontId="8" fillId="0" borderId="3" xfId="0" applyFont="1" applyBorder="1" applyAlignment="1">
      <alignment horizontal="justify" wrapText="1"/>
    </xf>
    <xf numFmtId="3" fontId="8" fillId="0" borderId="3" xfId="0" applyNumberFormat="1" applyFont="1" applyBorder="1" applyAlignment="1">
      <alignment horizontal="right" wrapText="1"/>
    </xf>
    <xf numFmtId="3" fontId="8" fillId="0" borderId="3" xfId="0" applyNumberFormat="1" applyFont="1" applyFill="1" applyBorder="1" applyAlignment="1">
      <alignment horizontal="right" wrapText="1"/>
    </xf>
    <xf numFmtId="0" fontId="8" fillId="0" borderId="3" xfId="0" applyFont="1" applyFill="1" applyBorder="1" applyAlignment="1">
      <alignment horizontal="justify" vertical="top" wrapText="1"/>
    </xf>
    <xf numFmtId="0" fontId="8" fillId="0" borderId="3" xfId="0" applyFont="1" applyFill="1" applyBorder="1" applyAlignment="1">
      <alignment horizontal="center" wrapText="1"/>
    </xf>
    <xf numFmtId="0" fontId="12" fillId="0" borderId="3" xfId="0" applyFont="1" applyBorder="1" applyAlignment="1">
      <alignment horizontal="justify" vertical="top" wrapText="1"/>
    </xf>
    <xf numFmtId="4" fontId="12" fillId="0" borderId="3" xfId="0" applyNumberFormat="1" applyFont="1" applyBorder="1"/>
    <xf numFmtId="0" fontId="12" fillId="0" borderId="3" xfId="0" applyFont="1" applyBorder="1" applyAlignment="1">
      <alignment horizontal="center"/>
    </xf>
    <xf numFmtId="3" fontId="12" fillId="0" borderId="3" xfId="0" applyNumberFormat="1" applyFont="1" applyBorder="1" applyAlignment="1">
      <alignment horizontal="right"/>
    </xf>
    <xf numFmtId="0" fontId="16" fillId="0" borderId="3" xfId="26" applyFont="1" applyBorder="1" applyAlignment="1">
      <alignment horizontal="justify" vertical="top" wrapText="1"/>
    </xf>
    <xf numFmtId="3" fontId="8" fillId="0" borderId="5" xfId="0" applyNumberFormat="1" applyFont="1" applyBorder="1" applyAlignment="1">
      <alignment horizontal="right"/>
    </xf>
    <xf numFmtId="0" fontId="8" fillId="0" borderId="5" xfId="0" applyFont="1" applyFill="1" applyBorder="1" applyAlignment="1">
      <alignment vertical="top"/>
    </xf>
    <xf numFmtId="0" fontId="8" fillId="0" borderId="5" xfId="0" applyFont="1" applyFill="1" applyBorder="1" applyAlignment="1">
      <alignment horizontal="center"/>
    </xf>
    <xf numFmtId="3" fontId="8" fillId="0" borderId="5" xfId="0" applyNumberFormat="1" applyFont="1" applyFill="1" applyBorder="1" applyAlignment="1">
      <alignment horizontal="right"/>
    </xf>
    <xf numFmtId="4" fontId="8" fillId="0" borderId="5" xfId="0" applyNumberFormat="1" applyFont="1" applyFill="1" applyBorder="1" applyAlignment="1"/>
    <xf numFmtId="4" fontId="8" fillId="0" borderId="3" xfId="1" applyNumberFormat="1" applyFont="1" applyFill="1" applyBorder="1" applyAlignment="1"/>
    <xf numFmtId="0" fontId="10" fillId="0" borderId="3" xfId="0" applyFont="1" applyBorder="1" applyAlignment="1">
      <alignment horizontal="justify" vertical="top" wrapText="1"/>
    </xf>
    <xf numFmtId="2" fontId="8" fillId="0" borderId="3" xfId="26" applyNumberFormat="1" applyFont="1" applyFill="1" applyBorder="1" applyAlignment="1">
      <alignment horizontal="justify" vertical="top" wrapText="1"/>
    </xf>
    <xf numFmtId="0" fontId="12" fillId="0" borderId="3" xfId="0" applyFont="1" applyBorder="1" applyAlignment="1">
      <alignment horizontal="right" vertical="top"/>
    </xf>
    <xf numFmtId="0" fontId="8" fillId="0" borderId="5" xfId="0" applyFont="1" applyFill="1" applyBorder="1" applyAlignment="1"/>
    <xf numFmtId="2" fontId="12" fillId="0" borderId="3" xfId="0" applyNumberFormat="1" applyFont="1" applyBorder="1" applyAlignment="1">
      <alignment horizontal="right" vertical="top"/>
    </xf>
    <xf numFmtId="0" fontId="12" fillId="0" borderId="3" xfId="12" applyFont="1" applyBorder="1" applyAlignment="1">
      <alignment horizontal="justify" vertical="top" wrapText="1"/>
    </xf>
    <xf numFmtId="2" fontId="12" fillId="0" borderId="3" xfId="0" applyNumberFormat="1" applyFont="1" applyBorder="1" applyAlignment="1">
      <alignment horizontal="justify" vertical="top" wrapText="1"/>
    </xf>
    <xf numFmtId="4" fontId="12" fillId="0" borderId="3" xfId="0" applyNumberFormat="1" applyFont="1" applyBorder="1" applyAlignment="1">
      <alignment horizontal="right" wrapText="1"/>
    </xf>
    <xf numFmtId="2" fontId="8" fillId="0" borderId="3" xfId="0" applyNumberFormat="1" applyFont="1" applyFill="1" applyBorder="1" applyAlignment="1">
      <alignment horizontal="center"/>
    </xf>
    <xf numFmtId="0" fontId="12" fillId="0" borderId="3" xfId="0" applyFont="1" applyBorder="1" applyAlignment="1">
      <alignment wrapText="1"/>
    </xf>
    <xf numFmtId="0" fontId="12" fillId="0" borderId="3" xfId="0" applyFont="1" applyBorder="1" applyAlignment="1">
      <alignment horizontal="right" vertical="top" wrapText="1"/>
    </xf>
    <xf numFmtId="0" fontId="14" fillId="0" borderId="3" xfId="12" applyFont="1" applyBorder="1" applyAlignment="1">
      <alignment horizontal="justify" vertical="top" wrapText="1"/>
    </xf>
    <xf numFmtId="2" fontId="8" fillId="0" borderId="5" xfId="0" applyNumberFormat="1" applyFont="1" applyFill="1" applyBorder="1" applyAlignment="1">
      <alignment horizontal="center"/>
    </xf>
    <xf numFmtId="167" fontId="10" fillId="0" borderId="5" xfId="12" applyNumberFormat="1" applyFont="1" applyFill="1" applyBorder="1" applyAlignment="1">
      <alignment horizontal="right" vertical="top"/>
    </xf>
    <xf numFmtId="3" fontId="32" fillId="0" borderId="3" xfId="0" applyNumberFormat="1" applyFont="1" applyFill="1" applyBorder="1" applyAlignment="1">
      <alignment horizontal="center" vertical="center" wrapText="1"/>
    </xf>
    <xf numFmtId="0" fontId="8" fillId="0" borderId="6" xfId="0" applyFont="1" applyBorder="1" applyAlignment="1">
      <alignment horizontal="right" vertical="top"/>
    </xf>
    <xf numFmtId="0" fontId="8" fillId="0" borderId="6" xfId="0" applyFont="1" applyBorder="1" applyAlignment="1">
      <alignment horizontal="justify" vertical="top" wrapText="1"/>
    </xf>
    <xf numFmtId="4" fontId="8" fillId="0" borderId="6" xfId="0" applyNumberFormat="1" applyFont="1" applyBorder="1" applyAlignment="1">
      <alignment horizontal="right" wrapText="1"/>
    </xf>
    <xf numFmtId="4" fontId="8" fillId="0" borderId="6" xfId="0" applyNumberFormat="1" applyFont="1" applyBorder="1"/>
    <xf numFmtId="0" fontId="8" fillId="0" borderId="0" xfId="0" applyFont="1" applyFill="1" applyAlignment="1">
      <alignment horizontal="right" vertical="top"/>
    </xf>
    <xf numFmtId="0" fontId="8" fillId="0" borderId="0" xfId="0" applyFont="1" applyFill="1" applyAlignment="1">
      <alignment vertical="top" wrapText="1"/>
    </xf>
    <xf numFmtId="0" fontId="8" fillId="0" borderId="0" xfId="0" applyFont="1" applyFill="1" applyAlignment="1">
      <alignment vertical="center"/>
    </xf>
    <xf numFmtId="2" fontId="8" fillId="0" borderId="0" xfId="0" applyNumberFormat="1" applyFont="1" applyFill="1" applyAlignment="1">
      <alignment horizontal="right" vertical="center"/>
    </xf>
    <xf numFmtId="4" fontId="8" fillId="0" borderId="0" xfId="0" applyNumberFormat="1" applyFont="1" applyFill="1" applyAlignment="1">
      <alignment vertical="center"/>
    </xf>
    <xf numFmtId="0" fontId="8" fillId="4" borderId="2" xfId="0" applyFont="1" applyFill="1" applyBorder="1" applyAlignment="1">
      <alignment vertical="center"/>
    </xf>
    <xf numFmtId="3" fontId="8" fillId="4" borderId="2" xfId="0" applyNumberFormat="1" applyFont="1" applyFill="1" applyBorder="1" applyAlignment="1">
      <alignment horizontal="right" vertical="center"/>
    </xf>
    <xf numFmtId="4" fontId="8" fillId="4" borderId="7" xfId="0" applyNumberFormat="1" applyFont="1" applyFill="1" applyBorder="1" applyAlignment="1">
      <alignment vertical="center"/>
    </xf>
    <xf numFmtId="0" fontId="8" fillId="0" borderId="0" xfId="0" applyFont="1" applyFill="1" applyBorder="1" applyAlignment="1">
      <alignment vertical="center"/>
    </xf>
    <xf numFmtId="3" fontId="8" fillId="0" borderId="0" xfId="0" applyNumberFormat="1" applyFont="1" applyFill="1" applyBorder="1" applyAlignment="1">
      <alignment horizontal="right" vertical="center"/>
    </xf>
    <xf numFmtId="4" fontId="8" fillId="0" borderId="0" xfId="0" applyNumberFormat="1" applyFont="1" applyFill="1" applyBorder="1" applyAlignment="1">
      <alignment vertical="center"/>
    </xf>
    <xf numFmtId="0" fontId="8" fillId="3" borderId="2" xfId="0" applyFont="1" applyFill="1" applyBorder="1" applyAlignment="1">
      <alignment vertical="center"/>
    </xf>
    <xf numFmtId="3" fontId="8" fillId="3" borderId="2" xfId="0" applyNumberFormat="1" applyFont="1" applyFill="1" applyBorder="1" applyAlignment="1">
      <alignment horizontal="right" vertical="center"/>
    </xf>
    <xf numFmtId="4" fontId="8" fillId="3" borderId="7" xfId="0" applyNumberFormat="1" applyFont="1" applyFill="1" applyBorder="1" applyAlignment="1">
      <alignment vertical="center"/>
    </xf>
    <xf numFmtId="0" fontId="8" fillId="0" borderId="0" xfId="0" applyFont="1" applyFill="1" applyBorder="1" applyAlignment="1"/>
    <xf numFmtId="0" fontId="8" fillId="0" borderId="5" xfId="0" applyFont="1" applyFill="1" applyBorder="1" applyAlignment="1">
      <alignment horizontal="right" vertical="top"/>
    </xf>
    <xf numFmtId="0" fontId="8" fillId="0" borderId="5" xfId="0" applyFont="1" applyFill="1" applyBorder="1" applyAlignment="1">
      <alignment vertical="top" wrapText="1"/>
    </xf>
    <xf numFmtId="0" fontId="8" fillId="0" borderId="0" xfId="0" quotePrefix="1" applyFont="1" applyFill="1" applyBorder="1" applyAlignment="1">
      <alignment horizontal="center" vertical="center"/>
    </xf>
    <xf numFmtId="0" fontId="8" fillId="0" borderId="1" xfId="0" applyFont="1" applyFill="1" applyBorder="1" applyAlignment="1">
      <alignment vertical="center"/>
    </xf>
    <xf numFmtId="3" fontId="8" fillId="0" borderId="1" xfId="0" applyNumberFormat="1" applyFont="1" applyFill="1" applyBorder="1" applyAlignment="1">
      <alignment horizontal="right" vertical="center"/>
    </xf>
    <xf numFmtId="3" fontId="8" fillId="4" borderId="7" xfId="0" applyNumberFormat="1" applyFont="1" applyFill="1" applyBorder="1" applyAlignment="1">
      <alignment horizontal="right" vertical="center"/>
    </xf>
    <xf numFmtId="4" fontId="8" fillId="0" borderId="0" xfId="0" applyNumberFormat="1" applyFont="1" applyFill="1" applyBorder="1" applyAlignment="1">
      <alignment horizontal="right" wrapText="1"/>
    </xf>
    <xf numFmtId="0" fontId="16" fillId="0" borderId="3" xfId="0" applyFont="1" applyBorder="1" applyAlignment="1">
      <alignment horizontal="justify" vertical="top" wrapText="1"/>
    </xf>
    <xf numFmtId="0" fontId="8" fillId="0" borderId="3" xfId="0" applyFont="1" applyFill="1" applyBorder="1" applyAlignment="1">
      <alignment horizontal="justify" vertical="top"/>
    </xf>
    <xf numFmtId="0" fontId="8" fillId="3" borderId="2" xfId="0" quotePrefix="1" applyFont="1" applyFill="1" applyBorder="1" applyAlignment="1">
      <alignment horizontal="center" vertical="center"/>
    </xf>
    <xf numFmtId="3" fontId="8" fillId="0" borderId="0" xfId="0" applyNumberFormat="1" applyFont="1" applyFill="1" applyAlignment="1">
      <alignment horizontal="right"/>
    </xf>
    <xf numFmtId="4" fontId="8" fillId="0" borderId="0" xfId="0" applyNumberFormat="1" applyFont="1" applyFill="1" applyAlignment="1">
      <alignment horizontal="right"/>
    </xf>
    <xf numFmtId="4" fontId="8" fillId="0" borderId="0" xfId="0" applyNumberFormat="1" applyFont="1" applyFill="1" applyAlignment="1"/>
    <xf numFmtId="0" fontId="32" fillId="0" borderId="3" xfId="26" applyFont="1" applyFill="1" applyBorder="1" applyAlignment="1">
      <alignment horizontal="right" vertical="top"/>
    </xf>
    <xf numFmtId="0" fontId="8" fillId="0" borderId="6" xfId="0" applyFont="1" applyFill="1" applyBorder="1" applyAlignment="1">
      <alignment horizontal="right" vertical="top"/>
    </xf>
    <xf numFmtId="0" fontId="8" fillId="0" borderId="6" xfId="0" applyFont="1" applyFill="1" applyBorder="1" applyAlignment="1">
      <alignment horizontal="justify" vertical="top" wrapText="1"/>
    </xf>
    <xf numFmtId="0" fontId="8" fillId="0" borderId="6" xfId="0" applyFont="1" applyFill="1" applyBorder="1" applyAlignment="1">
      <alignment horizontal="center"/>
    </xf>
    <xf numFmtId="0" fontId="8" fillId="0" borderId="2" xfId="0" applyFont="1" applyFill="1" applyBorder="1" applyAlignment="1">
      <alignment vertical="center"/>
    </xf>
    <xf numFmtId="3" fontId="8" fillId="0" borderId="2" xfId="0" applyNumberFormat="1" applyFont="1" applyFill="1" applyBorder="1" applyAlignment="1">
      <alignment horizontal="right" vertical="center"/>
    </xf>
    <xf numFmtId="0" fontId="8" fillId="0" borderId="36" xfId="0" applyFont="1" applyFill="1" applyBorder="1" applyAlignment="1">
      <alignment horizontal="right" vertical="top"/>
    </xf>
    <xf numFmtId="3" fontId="8" fillId="0" borderId="5" xfId="1" applyNumberFormat="1" applyFont="1" applyFill="1" applyBorder="1" applyAlignment="1"/>
    <xf numFmtId="0" fontId="8" fillId="0" borderId="37" xfId="12" applyFont="1" applyFill="1" applyBorder="1" applyAlignment="1">
      <alignment horizontal="center"/>
    </xf>
    <xf numFmtId="2" fontId="8" fillId="3" borderId="2" xfId="1" applyNumberFormat="1" applyFont="1" applyFill="1" applyBorder="1" applyAlignment="1">
      <alignment horizontal="center" vertical="center" wrapText="1"/>
    </xf>
    <xf numFmtId="3" fontId="8" fillId="3" borderId="2" xfId="0" quotePrefix="1" applyNumberFormat="1" applyFont="1" applyFill="1" applyBorder="1" applyAlignment="1">
      <alignment vertical="center" wrapText="1"/>
    </xf>
    <xf numFmtId="0" fontId="8" fillId="0" borderId="3" xfId="12" applyFont="1" applyFill="1" applyBorder="1" applyAlignment="1">
      <alignment horizontal="center"/>
    </xf>
    <xf numFmtId="4" fontId="8" fillId="0" borderId="3" xfId="0" applyNumberFormat="1" applyFont="1" applyFill="1" applyBorder="1"/>
    <xf numFmtId="0" fontId="8" fillId="0" borderId="0" xfId="0" applyFont="1" applyFill="1" applyBorder="1" applyAlignment="1">
      <alignment horizontal="right" vertical="top" wrapText="1"/>
    </xf>
    <xf numFmtId="2" fontId="8" fillId="0" borderId="0" xfId="0" applyNumberFormat="1" applyFont="1" applyFill="1" applyBorder="1" applyAlignment="1">
      <alignment horizontal="justify" vertical="top" wrapText="1"/>
    </xf>
    <xf numFmtId="0" fontId="8" fillId="0" borderId="0" xfId="0" applyFont="1" applyFill="1" applyBorder="1" applyAlignment="1">
      <alignment horizontal="center"/>
    </xf>
    <xf numFmtId="4" fontId="8" fillId="0" borderId="0" xfId="0" applyNumberFormat="1" applyFont="1" applyFill="1" applyBorder="1" applyAlignment="1"/>
    <xf numFmtId="3" fontId="8" fillId="4" borderId="2" xfId="12" applyNumberFormat="1" applyFont="1" applyFill="1" applyBorder="1" applyAlignment="1">
      <alignment horizontal="right" vertical="center"/>
    </xf>
    <xf numFmtId="3" fontId="8" fillId="0" borderId="0" xfId="12" applyNumberFormat="1" applyFont="1" applyFill="1" applyBorder="1" applyAlignment="1">
      <alignment horizontal="right" vertical="center"/>
    </xf>
    <xf numFmtId="3" fontId="8" fillId="0" borderId="2" xfId="12" applyNumberFormat="1" applyFont="1" applyFill="1" applyBorder="1" applyAlignment="1">
      <alignment horizontal="right"/>
    </xf>
    <xf numFmtId="3" fontId="8" fillId="0" borderId="0" xfId="12" applyNumberFormat="1" applyFont="1" applyFill="1" applyBorder="1" applyAlignment="1">
      <alignment horizontal="right"/>
    </xf>
    <xf numFmtId="0" fontId="8" fillId="0" borderId="0" xfId="12" applyFont="1" applyFill="1" applyBorder="1" applyAlignment="1">
      <alignment horizontal="right" vertical="top"/>
    </xf>
    <xf numFmtId="0" fontId="8" fillId="0" borderId="0" xfId="12" applyFont="1" applyFill="1" applyBorder="1" applyAlignment="1">
      <alignment horizontal="justify" vertical="top" wrapText="1"/>
    </xf>
    <xf numFmtId="2" fontId="8" fillId="0" borderId="0" xfId="0" applyNumberFormat="1" applyFont="1" applyFill="1" applyAlignment="1">
      <alignment horizontal="right"/>
    </xf>
    <xf numFmtId="4" fontId="31" fillId="0" borderId="3" xfId="0" applyNumberFormat="1" applyFont="1" applyBorder="1" applyAlignment="1">
      <alignment horizontal="center" vertical="center" wrapText="1"/>
    </xf>
    <xf numFmtId="0" fontId="8" fillId="0" borderId="3" xfId="12" applyFont="1" applyBorder="1" applyAlignment="1">
      <alignment horizontal="center"/>
    </xf>
    <xf numFmtId="0" fontId="8" fillId="0" borderId="0" xfId="26"/>
    <xf numFmtId="2" fontId="12" fillId="0" borderId="3" xfId="26" applyNumberFormat="1" applyFont="1" applyBorder="1" applyAlignment="1">
      <alignment horizontal="justify" vertical="top" wrapText="1"/>
    </xf>
    <xf numFmtId="0" fontId="8" fillId="0" borderId="6" xfId="0" quotePrefix="1" applyFont="1" applyBorder="1" applyAlignment="1">
      <alignment horizontal="justify" vertical="top" wrapText="1"/>
    </xf>
    <xf numFmtId="0" fontId="8" fillId="0" borderId="6" xfId="266" applyFont="1" applyFill="1" applyBorder="1" applyAlignment="1">
      <alignment horizontal="right" vertical="top"/>
    </xf>
    <xf numFmtId="2" fontId="8" fillId="0" borderId="6" xfId="266" applyNumberFormat="1" applyFont="1" applyFill="1" applyBorder="1" applyAlignment="1">
      <alignment horizontal="justify" vertical="top" wrapText="1"/>
    </xf>
    <xf numFmtId="0" fontId="8" fillId="0" borderId="6" xfId="266" applyFont="1" applyFill="1" applyBorder="1" applyAlignment="1">
      <alignment horizontal="center"/>
    </xf>
    <xf numFmtId="4" fontId="8" fillId="0" borderId="6" xfId="266" applyNumberFormat="1" applyFont="1" applyFill="1" applyBorder="1" applyAlignment="1">
      <alignment horizontal="right" wrapText="1"/>
    </xf>
    <xf numFmtId="4" fontId="8" fillId="0" borderId="6" xfId="266" applyNumberFormat="1" applyFont="1" applyFill="1" applyBorder="1" applyAlignment="1"/>
    <xf numFmtId="0" fontId="8" fillId="0" borderId="3" xfId="26" applyBorder="1" applyAlignment="1">
      <alignment horizontal="right" vertical="top"/>
    </xf>
    <xf numFmtId="0" fontId="10" fillId="0" borderId="3" xfId="0" quotePrefix="1" applyFont="1" applyBorder="1" applyAlignment="1">
      <alignment horizontal="justify" vertical="top" wrapText="1"/>
    </xf>
    <xf numFmtId="0" fontId="8" fillId="0" borderId="6" xfId="0" applyFont="1" applyBorder="1" applyAlignment="1">
      <alignment horizontal="right" vertical="top" wrapText="1"/>
    </xf>
    <xf numFmtId="0" fontId="8" fillId="0" borderId="6" xfId="0" applyFont="1" applyBorder="1" applyAlignment="1">
      <alignment horizontal="center" wrapText="1"/>
    </xf>
    <xf numFmtId="3" fontId="12" fillId="0" borderId="3" xfId="1" applyNumberFormat="1" applyFont="1" applyBorder="1"/>
    <xf numFmtId="0" fontId="12" fillId="0" borderId="3" xfId="0" quotePrefix="1" applyFont="1" applyBorder="1" applyAlignment="1">
      <alignment horizontal="justify" vertical="top" wrapText="1"/>
    </xf>
    <xf numFmtId="0" fontId="12" fillId="0" borderId="3" xfId="12" applyFont="1" applyBorder="1" applyAlignment="1">
      <alignment horizontal="center"/>
    </xf>
    <xf numFmtId="4" fontId="12" fillId="0" borderId="3" xfId="1" applyNumberFormat="1" applyFont="1" applyBorder="1"/>
    <xf numFmtId="0" fontId="11" fillId="0" borderId="3" xfId="0" quotePrefix="1" applyFont="1" applyBorder="1" applyAlignment="1">
      <alignment horizontal="right" vertical="top"/>
    </xf>
    <xf numFmtId="0" fontId="11" fillId="0" borderId="5" xfId="0" quotePrefix="1" applyFont="1" applyBorder="1" applyAlignment="1">
      <alignment horizontal="right" vertical="top"/>
    </xf>
    <xf numFmtId="0" fontId="12" fillId="0" borderId="3" xfId="12" quotePrefix="1" applyFont="1" applyBorder="1" applyAlignment="1">
      <alignment horizontal="center"/>
    </xf>
    <xf numFmtId="0" fontId="12" fillId="0" borderId="3" xfId="26" applyFont="1" applyBorder="1" applyAlignment="1">
      <alignment horizontal="justify" vertical="top" wrapText="1"/>
    </xf>
    <xf numFmtId="3" fontId="12" fillId="0" borderId="3" xfId="12" applyNumberFormat="1" applyFont="1" applyBorder="1" applyAlignment="1">
      <alignment horizontal="right"/>
    </xf>
    <xf numFmtId="2" fontId="8" fillId="0" borderId="3" xfId="26" applyNumberFormat="1" applyBorder="1" applyAlignment="1">
      <alignment horizontal="justify" vertical="top" wrapText="1"/>
    </xf>
    <xf numFmtId="0" fontId="8" fillId="0" borderId="3" xfId="26" applyBorder="1" applyAlignment="1">
      <alignment horizontal="justify" wrapText="1"/>
    </xf>
    <xf numFmtId="3" fontId="8" fillId="0" borderId="3" xfId="26" applyNumberFormat="1" applyBorder="1" applyAlignment="1">
      <alignment horizontal="right" wrapText="1"/>
    </xf>
    <xf numFmtId="4" fontId="8" fillId="0" borderId="3" xfId="26" applyNumberFormat="1" applyBorder="1" applyAlignment="1">
      <alignment horizontal="right"/>
    </xf>
    <xf numFmtId="0" fontId="8" fillId="0" borderId="3" xfId="26" applyBorder="1" applyAlignment="1">
      <alignment horizontal="right" vertical="top" wrapText="1"/>
    </xf>
    <xf numFmtId="4" fontId="8" fillId="0" borderId="0" xfId="0" applyNumberFormat="1" applyFont="1"/>
    <xf numFmtId="0" fontId="8" fillId="0" borderId="0" xfId="0" applyFont="1" applyAlignment="1">
      <alignment horizontal="right"/>
    </xf>
    <xf numFmtId="0" fontId="56" fillId="0" borderId="3" xfId="0" applyFont="1" applyBorder="1" applyAlignment="1">
      <alignment horizontal="justify" wrapText="1"/>
    </xf>
    <xf numFmtId="3" fontId="56" fillId="0" borderId="3" xfId="0" applyNumberFormat="1" applyFont="1" applyBorder="1" applyAlignment="1">
      <alignment horizontal="right" wrapText="1"/>
    </xf>
    <xf numFmtId="4" fontId="56" fillId="0" borderId="3" xfId="0" applyNumberFormat="1" applyFont="1" applyBorder="1" applyAlignment="1">
      <alignment horizontal="right" wrapText="1"/>
    </xf>
    <xf numFmtId="4" fontId="56" fillId="0" borderId="3" xfId="0" applyNumberFormat="1" applyFont="1" applyBorder="1" applyAlignment="1">
      <alignment horizontal="right"/>
    </xf>
    <xf numFmtId="0" fontId="56" fillId="0" borderId="3" xfId="0" applyFont="1" applyBorder="1" applyAlignment="1">
      <alignment horizontal="right" vertical="top" wrapText="1"/>
    </xf>
    <xf numFmtId="0" fontId="8" fillId="0" borderId="3" xfId="0" applyFont="1" applyBorder="1" applyAlignment="1">
      <alignment horizontal="center" vertical="center" wrapText="1"/>
    </xf>
    <xf numFmtId="0" fontId="31" fillId="0" borderId="3" xfId="0" applyFont="1" applyFill="1" applyBorder="1" applyAlignment="1">
      <alignment horizontal="center" vertical="center"/>
    </xf>
    <xf numFmtId="0" fontId="31" fillId="0" borderId="3" xfId="0" applyFont="1" applyFill="1" applyBorder="1" applyAlignment="1">
      <alignment horizontal="center" vertical="center" wrapText="1"/>
    </xf>
    <xf numFmtId="168" fontId="31" fillId="0" borderId="3" xfId="12" applyNumberFormat="1" applyFont="1" applyBorder="1" applyAlignment="1">
      <alignment horizontal="right" vertical="top"/>
    </xf>
    <xf numFmtId="0" fontId="12" fillId="0" borderId="6" xfId="0" applyFont="1" applyBorder="1" applyAlignment="1">
      <alignment horizontal="justify" vertical="top" wrapText="1"/>
    </xf>
    <xf numFmtId="0" fontId="12" fillId="0" borderId="6" xfId="0" applyFont="1" applyBorder="1" applyAlignment="1">
      <alignment horizontal="center"/>
    </xf>
    <xf numFmtId="4" fontId="12" fillId="0" borderId="6" xfId="0" applyNumberFormat="1" applyFont="1" applyBorder="1" applyAlignment="1">
      <alignment horizontal="right" wrapText="1"/>
    </xf>
    <xf numFmtId="4" fontId="12" fillId="0" borderId="6" xfId="0" applyNumberFormat="1" applyFont="1" applyBorder="1"/>
    <xf numFmtId="0" fontId="31" fillId="0" borderId="6" xfId="0" applyFont="1" applyBorder="1" applyAlignment="1">
      <alignment horizontal="justify" vertical="top" wrapText="1"/>
    </xf>
    <xf numFmtId="4" fontId="56" fillId="0" borderId="3" xfId="0" applyNumberFormat="1" applyFont="1" applyBorder="1"/>
    <xf numFmtId="0" fontId="56" fillId="0" borderId="3" xfId="0" applyFont="1" applyBorder="1" applyAlignment="1">
      <alignment horizontal="right" vertical="top"/>
    </xf>
    <xf numFmtId="0" fontId="56" fillId="0" borderId="3" xfId="0" applyFont="1" applyBorder="1" applyAlignment="1">
      <alignment horizontal="justify" vertical="top" wrapText="1"/>
    </xf>
    <xf numFmtId="0" fontId="56" fillId="0" borderId="3" xfId="12" applyFont="1" applyBorder="1" applyAlignment="1">
      <alignment horizontal="center"/>
    </xf>
    <xf numFmtId="0" fontId="26" fillId="0" borderId="3" xfId="0" applyFont="1" applyBorder="1" applyAlignment="1">
      <alignment horizontal="justify" vertical="top" wrapText="1"/>
    </xf>
    <xf numFmtId="0" fontId="10" fillId="0" borderId="3" xfId="26" applyFont="1" applyBorder="1" applyAlignment="1">
      <alignment horizontal="right" vertical="top"/>
    </xf>
    <xf numFmtId="0" fontId="11" fillId="0" borderId="3" xfId="0" quotePrefix="1" applyFont="1" applyFill="1" applyBorder="1" applyAlignment="1">
      <alignment horizontal="right" vertical="top"/>
    </xf>
    <xf numFmtId="0" fontId="8" fillId="0" borderId="3" xfId="0" applyFont="1" applyFill="1" applyBorder="1" applyAlignment="1">
      <alignment vertical="top"/>
    </xf>
    <xf numFmtId="3" fontId="8" fillId="0" borderId="3" xfId="0" applyNumberFormat="1" applyFont="1" applyFill="1" applyBorder="1" applyAlignment="1">
      <alignment horizontal="right"/>
    </xf>
    <xf numFmtId="0" fontId="8" fillId="0" borderId="3" xfId="26" quotePrefix="1" applyBorder="1" applyAlignment="1">
      <alignment horizontal="justify" vertical="top" wrapText="1"/>
    </xf>
    <xf numFmtId="0" fontId="8" fillId="0" borderId="3" xfId="0" applyFont="1" applyBorder="1" applyAlignment="1">
      <alignment wrapText="1"/>
    </xf>
    <xf numFmtId="167" fontId="10" fillId="0" borderId="3" xfId="12" applyNumberFormat="1" applyFont="1" applyBorder="1" applyAlignment="1">
      <alignment horizontal="right" vertical="top"/>
    </xf>
    <xf numFmtId="0" fontId="26" fillId="0" borderId="3" xfId="12" applyFont="1" applyBorder="1" applyAlignment="1">
      <alignment horizontal="justify" vertical="top" wrapText="1"/>
    </xf>
    <xf numFmtId="167" fontId="10" fillId="0" borderId="3" xfId="12" applyNumberFormat="1" applyFont="1" applyFill="1" applyBorder="1" applyAlignment="1">
      <alignment horizontal="right" vertical="top"/>
    </xf>
    <xf numFmtId="0" fontId="10" fillId="0" borderId="3" xfId="12" applyFont="1" applyFill="1" applyBorder="1" applyAlignment="1">
      <alignment horizontal="justify" vertical="top" wrapText="1"/>
    </xf>
    <xf numFmtId="0" fontId="8" fillId="0" borderId="3" xfId="0" applyFont="1" applyFill="1" applyBorder="1" applyAlignment="1"/>
    <xf numFmtId="0" fontId="57" fillId="0" borderId="3" xfId="26" applyFont="1" applyBorder="1" applyAlignment="1">
      <alignment horizontal="right" vertical="top"/>
    </xf>
    <xf numFmtId="2" fontId="10" fillId="0" borderId="3" xfId="0" applyNumberFormat="1" applyFont="1" applyBorder="1" applyAlignment="1">
      <alignment horizontal="justify" vertical="top" wrapText="1"/>
    </xf>
    <xf numFmtId="0" fontId="8" fillId="0" borderId="18" xfId="0" applyFont="1" applyBorder="1" applyAlignment="1">
      <alignment horizontal="right" vertical="top"/>
    </xf>
    <xf numFmtId="0" fontId="8" fillId="0" borderId="19" xfId="0" applyFont="1" applyBorder="1" applyAlignment="1">
      <alignment horizontal="center"/>
    </xf>
    <xf numFmtId="0" fontId="14" fillId="0" borderId="3" xfId="0" applyFont="1" applyBorder="1" applyAlignment="1">
      <alignment horizontal="justify" vertical="top" wrapText="1"/>
    </xf>
    <xf numFmtId="2" fontId="8" fillId="0" borderId="6" xfId="0" applyNumberFormat="1" applyFont="1" applyBorder="1" applyAlignment="1">
      <alignment horizontal="justify" vertical="top" wrapText="1"/>
    </xf>
    <xf numFmtId="0" fontId="8" fillId="0" borderId="6" xfId="0" applyFont="1" applyBorder="1" applyAlignment="1">
      <alignment horizontal="center"/>
    </xf>
    <xf numFmtId="4" fontId="8" fillId="0" borderId="6" xfId="0" applyNumberFormat="1" applyFont="1" applyFill="1" applyBorder="1" applyAlignment="1">
      <alignment horizontal="right" wrapText="1"/>
    </xf>
    <xf numFmtId="0" fontId="12" fillId="0" borderId="3" xfId="0" applyFont="1" applyFill="1" applyBorder="1" applyAlignment="1">
      <alignment horizontal="justify" vertical="top" wrapText="1"/>
    </xf>
    <xf numFmtId="0" fontId="12" fillId="0" borderId="6" xfId="0" applyFont="1" applyFill="1" applyBorder="1" applyAlignment="1">
      <alignment horizontal="justify" vertical="top" wrapText="1"/>
    </xf>
    <xf numFmtId="2" fontId="8" fillId="0" borderId="6" xfId="0" applyNumberFormat="1" applyFont="1" applyBorder="1" applyAlignment="1">
      <alignment horizontal="right" vertical="top"/>
    </xf>
    <xf numFmtId="0" fontId="8" fillId="0" borderId="3" xfId="490" applyBorder="1" applyAlignment="1">
      <alignment horizontal="justify" vertical="top" wrapText="1"/>
    </xf>
    <xf numFmtId="0" fontId="12" fillId="0" borderId="0" xfId="0" applyFont="1" applyAlignment="1">
      <alignment horizontal="left" vertical="justify"/>
    </xf>
    <xf numFmtId="0" fontId="12" fillId="0" borderId="0" xfId="0" applyFont="1" applyAlignment="1">
      <alignment horizontal="justify" vertical="center"/>
    </xf>
    <xf numFmtId="0" fontId="59" fillId="0" borderId="0" xfId="26" applyFont="1" applyAlignment="1">
      <alignment horizontal="center" vertical="center"/>
    </xf>
    <xf numFmtId="3" fontId="59" fillId="0" borderId="0" xfId="26" applyNumberFormat="1" applyFont="1" applyAlignment="1">
      <alignment horizontal="right" vertical="center"/>
    </xf>
    <xf numFmtId="4" fontId="59" fillId="0" borderId="0" xfId="26" applyNumberFormat="1" applyFont="1" applyAlignment="1">
      <alignment horizontal="right" vertical="center"/>
    </xf>
    <xf numFmtId="0" fontId="60" fillId="0" borderId="0" xfId="0" applyFont="1" applyAlignment="1">
      <alignment horizontal="justify" vertical="top" wrapText="1"/>
    </xf>
    <xf numFmtId="2" fontId="12" fillId="0" borderId="3" xfId="0" applyNumberFormat="1" applyFont="1" applyBorder="1" applyAlignment="1">
      <alignment horizontal="center"/>
    </xf>
    <xf numFmtId="0" fontId="10" fillId="0" borderId="0" xfId="26" applyFont="1" applyAlignment="1">
      <alignment horizontal="left" vertical="center" wrapText="1"/>
    </xf>
    <xf numFmtId="0" fontId="8" fillId="0" borderId="0" xfId="26" applyAlignment="1">
      <alignment horizontal="left" vertical="top" wrapText="1"/>
    </xf>
    <xf numFmtId="0" fontId="8" fillId="0" borderId="0" xfId="26" applyAlignment="1">
      <alignment horizontal="justify" vertical="top" wrapText="1"/>
    </xf>
    <xf numFmtId="0" fontId="63" fillId="0" borderId="0" xfId="0" applyFont="1" applyAlignment="1">
      <alignment horizontal="center" vertical="top"/>
    </xf>
    <xf numFmtId="3" fontId="59" fillId="0" borderId="0" xfId="26" applyNumberFormat="1" applyFont="1" applyFill="1" applyAlignment="1">
      <alignment horizontal="right" vertical="center"/>
    </xf>
    <xf numFmtId="4" fontId="10" fillId="0" borderId="0" xfId="1" applyNumberFormat="1" applyFont="1" applyFill="1" applyBorder="1" applyAlignment="1">
      <alignment vertical="center"/>
    </xf>
    <xf numFmtId="2" fontId="8" fillId="0" borderId="0" xfId="0" applyNumberFormat="1" applyFont="1" applyBorder="1" applyAlignment="1">
      <alignment horizontal="justify" vertical="top" wrapText="1"/>
    </xf>
    <xf numFmtId="0" fontId="10" fillId="0" borderId="0" xfId="0" applyFont="1" applyFill="1" applyBorder="1" applyAlignment="1">
      <alignment horizontal="left" vertical="top"/>
    </xf>
    <xf numFmtId="0" fontId="8" fillId="3" borderId="2" xfId="0" applyFont="1" applyFill="1" applyBorder="1" applyAlignment="1"/>
    <xf numFmtId="2" fontId="8" fillId="3" borderId="2" xfId="0" applyNumberFormat="1" applyFont="1" applyFill="1" applyBorder="1" applyAlignment="1">
      <alignment horizontal="right"/>
    </xf>
    <xf numFmtId="2" fontId="8" fillId="0" borderId="5" xfId="0" applyNumberFormat="1" applyFont="1" applyBorder="1" applyAlignment="1">
      <alignment horizontal="justify" vertical="top" wrapText="1"/>
    </xf>
    <xf numFmtId="0" fontId="8" fillId="0" borderId="5" xfId="26" applyFont="1" applyBorder="1" applyAlignment="1">
      <alignment horizontal="right" vertical="top"/>
    </xf>
    <xf numFmtId="4" fontId="12" fillId="0" borderId="3" xfId="0" applyNumberFormat="1" applyFont="1" applyFill="1" applyBorder="1"/>
    <xf numFmtId="16" fontId="10" fillId="0" borderId="0" xfId="0" applyNumberFormat="1" applyFont="1" applyFill="1" applyBorder="1" applyAlignment="1">
      <alignment horizontal="right" vertical="top"/>
    </xf>
    <xf numFmtId="2" fontId="8" fillId="0" borderId="0" xfId="1" applyNumberFormat="1" applyFont="1" applyFill="1" applyBorder="1" applyAlignment="1">
      <alignment horizontal="center" vertical="center" wrapText="1"/>
    </xf>
    <xf numFmtId="3" fontId="8" fillId="0" borderId="0" xfId="0" quotePrefix="1" applyNumberFormat="1" applyFont="1" applyFill="1" applyBorder="1" applyAlignment="1">
      <alignment vertical="center" wrapText="1"/>
    </xf>
    <xf numFmtId="0" fontId="8" fillId="0" borderId="0" xfId="26" applyFont="1" applyFill="1" applyAlignment="1">
      <alignment horizontal="left" vertical="center" wrapText="1"/>
    </xf>
    <xf numFmtId="0" fontId="9" fillId="0" borderId="0" xfId="0" applyFont="1" applyBorder="1"/>
    <xf numFmtId="0" fontId="28" fillId="4" borderId="10" xfId="0" applyFont="1" applyFill="1" applyBorder="1" applyAlignment="1">
      <alignment horizontal="center"/>
    </xf>
    <xf numFmtId="0" fontId="28" fillId="4" borderId="10" xfId="0" applyFont="1" applyFill="1" applyBorder="1" applyAlignment="1">
      <alignment horizontal="center" vertical="center"/>
    </xf>
    <xf numFmtId="170" fontId="9" fillId="0" borderId="0" xfId="0" applyNumberFormat="1" applyFont="1"/>
    <xf numFmtId="170" fontId="8" fillId="0" borderId="46" xfId="0" applyNumberFormat="1" applyFont="1" applyFill="1" applyBorder="1" applyAlignment="1">
      <alignment horizontal="right" vertical="center"/>
    </xf>
    <xf numFmtId="170" fontId="8" fillId="0" borderId="43" xfId="0" applyNumberFormat="1" applyFont="1" applyFill="1" applyBorder="1" applyAlignment="1">
      <alignment horizontal="right" vertical="center"/>
    </xf>
    <xf numFmtId="170" fontId="8" fillId="0" borderId="45" xfId="0" applyNumberFormat="1" applyFont="1" applyBorder="1" applyAlignment="1">
      <alignment horizontal="right" vertical="center"/>
    </xf>
    <xf numFmtId="170" fontId="10" fillId="0" borderId="40" xfId="0" applyNumberFormat="1" applyFont="1" applyFill="1" applyBorder="1" applyAlignment="1">
      <alignment vertical="center"/>
    </xf>
    <xf numFmtId="170" fontId="8" fillId="0" borderId="9" xfId="0" applyNumberFormat="1" applyFont="1" applyBorder="1" applyAlignment="1">
      <alignment horizontal="right" vertical="center"/>
    </xf>
    <xf numFmtId="170" fontId="8" fillId="0" borderId="8" xfId="0" applyNumberFormat="1" applyFont="1" applyBorder="1" applyAlignment="1">
      <alignment horizontal="right" vertical="center"/>
    </xf>
    <xf numFmtId="170" fontId="8" fillId="0" borderId="9" xfId="0" applyNumberFormat="1" applyFont="1" applyFill="1" applyBorder="1" applyAlignment="1">
      <alignment horizontal="right" vertical="center"/>
    </xf>
    <xf numFmtId="170" fontId="8" fillId="0" borderId="8" xfId="0" applyNumberFormat="1" applyFont="1" applyFill="1" applyBorder="1" applyAlignment="1">
      <alignment horizontal="right" vertical="center"/>
    </xf>
    <xf numFmtId="170" fontId="8" fillId="0" borderId="10" xfId="0" applyNumberFormat="1" applyFont="1" applyFill="1" applyBorder="1" applyAlignment="1">
      <alignment horizontal="right" vertical="center"/>
    </xf>
    <xf numFmtId="170" fontId="8" fillId="0" borderId="20" xfId="0" applyNumberFormat="1" applyFont="1" applyFill="1" applyBorder="1" applyAlignment="1">
      <alignment horizontal="right" vertical="center"/>
    </xf>
    <xf numFmtId="170" fontId="8" fillId="0" borderId="39" xfId="0" applyNumberFormat="1" applyFont="1" applyBorder="1" applyAlignment="1">
      <alignment horizontal="right" vertical="center"/>
    </xf>
    <xf numFmtId="170" fontId="8" fillId="0" borderId="16" xfId="0" applyNumberFormat="1" applyFont="1" applyBorder="1" applyAlignment="1">
      <alignment horizontal="right" vertical="center"/>
    </xf>
    <xf numFmtId="170" fontId="8" fillId="0" borderId="17" xfId="0" applyNumberFormat="1" applyFont="1" applyBorder="1" applyAlignment="1">
      <alignment horizontal="right" vertical="center"/>
    </xf>
    <xf numFmtId="170" fontId="8" fillId="0" borderId="17" xfId="0" applyNumberFormat="1" applyFont="1" applyBorder="1" applyAlignment="1">
      <alignment horizontal="center" vertical="center"/>
    </xf>
    <xf numFmtId="170" fontId="8" fillId="0" borderId="14" xfId="0" applyNumberFormat="1" applyFont="1" applyBorder="1" applyAlignment="1">
      <alignment horizontal="right" vertical="center"/>
    </xf>
    <xf numFmtId="170" fontId="8" fillId="0" borderId="15" xfId="0" applyNumberFormat="1" applyFont="1" applyBorder="1" applyAlignment="1">
      <alignment horizontal="right" vertical="center"/>
    </xf>
    <xf numFmtId="170" fontId="8" fillId="0" borderId="13" xfId="0" applyNumberFormat="1" applyFont="1" applyBorder="1" applyAlignment="1">
      <alignment horizontal="right" vertical="center"/>
    </xf>
    <xf numFmtId="170" fontId="8" fillId="0" borderId="48" xfId="0" applyNumberFormat="1" applyFont="1" applyBorder="1" applyAlignment="1">
      <alignment vertical="center"/>
    </xf>
    <xf numFmtId="170" fontId="8" fillId="0" borderId="9" xfId="0" applyNumberFormat="1" applyFont="1" applyBorder="1" applyAlignment="1">
      <alignment horizontal="center" vertical="center"/>
    </xf>
    <xf numFmtId="170" fontId="8" fillId="0" borderId="14" xfId="0" applyNumberFormat="1" applyFont="1" applyBorder="1" applyAlignment="1">
      <alignment horizontal="center" vertical="center"/>
    </xf>
    <xf numFmtId="0" fontId="66" fillId="0" borderId="7" xfId="0" applyFont="1" applyFill="1" applyBorder="1" applyAlignment="1">
      <alignment horizontal="center" vertical="center" wrapText="1"/>
    </xf>
    <xf numFmtId="0" fontId="66" fillId="0" borderId="21" xfId="0" applyFont="1" applyFill="1" applyBorder="1" applyAlignment="1">
      <alignment horizontal="center" vertical="center" wrapText="1"/>
    </xf>
    <xf numFmtId="170" fontId="8" fillId="0" borderId="10" xfId="0" applyNumberFormat="1" applyFont="1" applyBorder="1" applyAlignment="1">
      <alignment horizontal="center" vertical="center"/>
    </xf>
    <xf numFmtId="170" fontId="8" fillId="0" borderId="42" xfId="0" applyNumberFormat="1" applyFont="1" applyBorder="1" applyAlignment="1">
      <alignment vertical="center"/>
    </xf>
    <xf numFmtId="170" fontId="8" fillId="0" borderId="47" xfId="0" applyNumberFormat="1" applyFont="1" applyBorder="1" applyAlignment="1">
      <alignment vertical="center"/>
    </xf>
    <xf numFmtId="0" fontId="28" fillId="4" borderId="20" xfId="0" applyFont="1" applyFill="1" applyBorder="1" applyAlignment="1">
      <alignment horizontal="center" vertical="center"/>
    </xf>
    <xf numFmtId="170" fontId="67" fillId="4" borderId="43" xfId="0" applyNumberFormat="1" applyFont="1" applyFill="1" applyBorder="1" applyAlignment="1">
      <alignment horizontal="center" vertical="center"/>
    </xf>
    <xf numFmtId="170" fontId="67" fillId="4" borderId="10" xfId="0" applyNumberFormat="1" applyFont="1" applyFill="1" applyBorder="1" applyAlignment="1">
      <alignment horizontal="center" vertical="center"/>
    </xf>
    <xf numFmtId="170" fontId="67" fillId="4" borderId="44" xfId="0" applyNumberFormat="1" applyFont="1" applyFill="1" applyBorder="1" applyAlignment="1">
      <alignment horizontal="center" vertical="center"/>
    </xf>
    <xf numFmtId="170" fontId="8" fillId="0" borderId="38" xfId="0" applyNumberFormat="1" applyFont="1" applyBorder="1" applyAlignment="1">
      <alignment horizontal="right" vertical="center"/>
    </xf>
    <xf numFmtId="4" fontId="9" fillId="0" borderId="5" xfId="0" applyNumberFormat="1" applyFont="1" applyFill="1" applyBorder="1" applyAlignment="1" applyProtection="1">
      <alignment horizontal="right"/>
      <protection locked="0"/>
    </xf>
    <xf numFmtId="4" fontId="12" fillId="0" borderId="3" xfId="0" applyNumberFormat="1" applyFont="1" applyBorder="1" applyAlignment="1" applyProtection="1">
      <alignment horizontal="right"/>
      <protection locked="0"/>
    </xf>
    <xf numFmtId="4" fontId="8" fillId="0" borderId="3" xfId="0" applyNumberFormat="1" applyFont="1" applyBorder="1" applyProtection="1">
      <protection locked="0"/>
    </xf>
    <xf numFmtId="4" fontId="8" fillId="0" borderId="3" xfId="0" applyNumberFormat="1" applyFont="1" applyBorder="1" applyAlignment="1" applyProtection="1">
      <alignment horizontal="right" wrapText="1"/>
      <protection locked="0"/>
    </xf>
    <xf numFmtId="4" fontId="12" fillId="0" borderId="3" xfId="0" applyNumberFormat="1" applyFont="1" applyBorder="1" applyProtection="1">
      <protection locked="0"/>
    </xf>
    <xf numFmtId="4" fontId="12" fillId="0" borderId="3" xfId="0" applyNumberFormat="1" applyFont="1" applyBorder="1" applyAlignment="1" applyProtection="1">
      <alignment horizontal="right" wrapText="1"/>
      <protection locked="0"/>
    </xf>
    <xf numFmtId="4" fontId="9" fillId="0" borderId="3" xfId="1" applyNumberFormat="1" applyFont="1" applyFill="1" applyBorder="1" applyAlignment="1" applyProtection="1">
      <protection locked="0"/>
    </xf>
    <xf numFmtId="0" fontId="8" fillId="0" borderId="3" xfId="13" applyFont="1" applyBorder="1" applyAlignment="1" applyProtection="1">
      <alignment horizontal="left" vertical="top" wrapText="1"/>
    </xf>
    <xf numFmtId="0" fontId="53" fillId="4" borderId="10" xfId="0" applyFont="1" applyFill="1" applyBorder="1" applyAlignment="1" applyProtection="1">
      <alignment horizontal="center"/>
    </xf>
    <xf numFmtId="0" fontId="54" fillId="4" borderId="11" xfId="0" applyFont="1" applyFill="1" applyBorder="1" applyAlignment="1" applyProtection="1">
      <alignment horizontal="center" vertical="center" wrapText="1"/>
    </xf>
    <xf numFmtId="0" fontId="20" fillId="4" borderId="12" xfId="0" applyFont="1" applyFill="1" applyBorder="1" applyAlignment="1" applyProtection="1">
      <alignment horizontal="center" wrapText="1"/>
    </xf>
    <xf numFmtId="0" fontId="0" fillId="0" borderId="4" xfId="0" applyBorder="1" applyAlignment="1" applyProtection="1">
      <alignment horizontal="left" vertical="top" wrapText="1"/>
    </xf>
    <xf numFmtId="0" fontId="8" fillId="0" borderId="3" xfId="0" applyFont="1" applyBorder="1" applyAlignment="1" applyProtection="1">
      <alignment horizontal="left" vertical="top" wrapText="1"/>
    </xf>
    <xf numFmtId="0" fontId="12" fillId="0" borderId="3" xfId="9" applyBorder="1" applyAlignment="1" applyProtection="1">
      <alignment horizontal="left" vertical="top" wrapText="1"/>
    </xf>
    <xf numFmtId="0" fontId="12" fillId="0" borderId="3" xfId="9" applyFont="1" applyBorder="1" applyAlignment="1" applyProtection="1">
      <alignment horizontal="left" vertical="top" wrapText="1"/>
    </xf>
    <xf numFmtId="0" fontId="12" fillId="0" borderId="3" xfId="13" applyNumberFormat="1" applyFont="1" applyFill="1" applyBorder="1" applyAlignment="1" applyProtection="1">
      <alignment horizontal="left" vertical="top" wrapText="1"/>
    </xf>
    <xf numFmtId="0" fontId="12" fillId="0" borderId="3" xfId="0" applyFont="1" applyBorder="1" applyAlignment="1" applyProtection="1">
      <alignment vertical="top" wrapText="1"/>
    </xf>
    <xf numFmtId="0" fontId="12" fillId="0" borderId="3" xfId="13" applyFont="1" applyBorder="1" applyAlignment="1" applyProtection="1">
      <alignment horizontal="left" vertical="top" wrapText="1"/>
    </xf>
    <xf numFmtId="0" fontId="12" fillId="0" borderId="3" xfId="13" applyFont="1" applyFill="1" applyBorder="1" applyAlignment="1" applyProtection="1">
      <alignment horizontal="left" vertical="top" wrapText="1"/>
    </xf>
    <xf numFmtId="0" fontId="8" fillId="0" borderId="3" xfId="26" applyFill="1" applyBorder="1" applyAlignment="1" applyProtection="1">
      <alignment horizontal="left" vertical="top" wrapText="1"/>
    </xf>
    <xf numFmtId="0" fontId="8" fillId="0" borderId="0" xfId="0" applyFont="1" applyFill="1" applyAlignment="1" applyProtection="1">
      <alignment horizontal="left" vertical="top" wrapText="1"/>
    </xf>
    <xf numFmtId="0" fontId="14" fillId="0" borderId="3" xfId="13" applyNumberFormat="1" applyFont="1" applyFill="1" applyBorder="1" applyAlignment="1" applyProtection="1">
      <alignment horizontal="left" vertical="top" wrapText="1"/>
    </xf>
    <xf numFmtId="0" fontId="14" fillId="0" borderId="3" xfId="13" applyFont="1" applyBorder="1" applyAlignment="1" applyProtection="1">
      <alignment horizontal="left" vertical="top" wrapText="1"/>
    </xf>
    <xf numFmtId="0" fontId="14" fillId="0" borderId="3" xfId="13" applyFont="1" applyBorder="1" applyAlignment="1" applyProtection="1">
      <alignment horizontal="left" wrapText="1"/>
    </xf>
    <xf numFmtId="0" fontId="8" fillId="0" borderId="3" xfId="26" applyBorder="1" applyAlignment="1" applyProtection="1">
      <alignment horizontal="left" vertical="top" wrapText="1"/>
    </xf>
    <xf numFmtId="4" fontId="8" fillId="0" borderId="0" xfId="0" applyNumberFormat="1" applyFont="1" applyFill="1" applyAlignment="1" applyProtection="1">
      <alignment horizontal="right" vertical="center"/>
      <protection locked="0"/>
    </xf>
    <xf numFmtId="4" fontId="8" fillId="4" borderId="2" xfId="0" applyNumberFormat="1" applyFont="1" applyFill="1" applyBorder="1" applyAlignment="1" applyProtection="1">
      <alignment horizontal="right" vertical="center"/>
      <protection locked="0"/>
    </xf>
    <xf numFmtId="4" fontId="8" fillId="0" borderId="0" xfId="0" applyNumberFormat="1" applyFont="1" applyFill="1" applyBorder="1" applyAlignment="1" applyProtection="1">
      <alignment horizontal="right" vertical="center"/>
      <protection locked="0"/>
    </xf>
    <xf numFmtId="4" fontId="8" fillId="3" borderId="2" xfId="0" applyNumberFormat="1" applyFont="1" applyFill="1" applyBorder="1" applyAlignment="1" applyProtection="1">
      <alignment horizontal="right" vertical="center"/>
      <protection locked="0"/>
    </xf>
    <xf numFmtId="4" fontId="8" fillId="0" borderId="5" xfId="0" applyNumberFormat="1" applyFont="1" applyFill="1" applyBorder="1" applyAlignment="1" applyProtection="1">
      <alignment horizontal="right"/>
      <protection locked="0"/>
    </xf>
    <xf numFmtId="4" fontId="8" fillId="0" borderId="3" xfId="0" applyNumberFormat="1" applyFont="1" applyBorder="1" applyAlignment="1" applyProtection="1">
      <alignment horizontal="right"/>
      <protection locked="0"/>
    </xf>
    <xf numFmtId="4" fontId="8" fillId="0" borderId="3" xfId="0" applyNumberFormat="1" applyFont="1" applyFill="1" applyBorder="1" applyAlignment="1" applyProtection="1">
      <alignment horizontal="right"/>
      <protection locked="0"/>
    </xf>
    <xf numFmtId="4" fontId="17" fillId="0" borderId="3" xfId="110" applyNumberFormat="1" applyFont="1" applyFill="1" applyBorder="1" applyAlignment="1" applyProtection="1">
      <alignment horizontal="right"/>
      <protection locked="0"/>
    </xf>
    <xf numFmtId="0" fontId="8" fillId="0" borderId="3" xfId="26" applyFont="1" applyBorder="1" applyProtection="1">
      <protection locked="0"/>
    </xf>
    <xf numFmtId="4" fontId="8" fillId="0" borderId="3" xfId="0" applyNumberFormat="1" applyFont="1" applyBorder="1" applyAlignment="1" applyProtection="1">
      <alignment vertical="justify"/>
      <protection locked="0"/>
    </xf>
    <xf numFmtId="4" fontId="17" fillId="0" borderId="3" xfId="1" applyNumberFormat="1" applyFont="1" applyBorder="1" applyAlignment="1" applyProtection="1">
      <alignment horizontal="right"/>
      <protection locked="0"/>
    </xf>
    <xf numFmtId="4" fontId="17" fillId="0" borderId="3" xfId="1" applyNumberFormat="1" applyFont="1" applyFill="1" applyBorder="1" applyAlignment="1" applyProtection="1">
      <alignment horizontal="right"/>
      <protection locked="0"/>
    </xf>
    <xf numFmtId="4" fontId="29" fillId="0" borderId="3" xfId="0" applyNumberFormat="1" applyFont="1" applyBorder="1" applyAlignment="1" applyProtection="1">
      <alignment horizontal="right"/>
      <protection locked="0"/>
    </xf>
    <xf numFmtId="4" fontId="10" fillId="0" borderId="0" xfId="0" applyNumberFormat="1" applyFont="1" applyFill="1" applyBorder="1" applyAlignment="1" applyProtection="1">
      <alignment horizontal="right" vertical="center"/>
      <protection locked="0"/>
    </xf>
    <xf numFmtId="4" fontId="10" fillId="0" borderId="3" xfId="0" applyNumberFormat="1" applyFont="1" applyBorder="1" applyAlignment="1" applyProtection="1">
      <alignment horizontal="right"/>
      <protection locked="0"/>
    </xf>
    <xf numFmtId="4" fontId="56" fillId="0" borderId="3" xfId="0" applyNumberFormat="1" applyFont="1" applyBorder="1" applyAlignment="1" applyProtection="1">
      <alignment horizontal="right" wrapText="1"/>
      <protection locked="0"/>
    </xf>
    <xf numFmtId="4" fontId="8" fillId="0" borderId="3" xfId="26" applyNumberFormat="1" applyBorder="1" applyAlignment="1" applyProtection="1">
      <alignment horizontal="right" wrapText="1"/>
      <protection locked="0"/>
    </xf>
    <xf numFmtId="3" fontId="8" fillId="0" borderId="3" xfId="26" applyNumberFormat="1" applyBorder="1" applyAlignment="1" applyProtection="1">
      <alignment horizontal="right" wrapText="1"/>
      <protection locked="0"/>
    </xf>
    <xf numFmtId="4" fontId="10" fillId="0" borderId="0" xfId="0" applyNumberFormat="1" applyFont="1" applyFill="1" applyAlignment="1" applyProtection="1">
      <alignment horizontal="right" vertical="center"/>
      <protection locked="0"/>
    </xf>
    <xf numFmtId="4" fontId="10" fillId="3" borderId="2" xfId="0" applyNumberFormat="1" applyFont="1" applyFill="1" applyBorder="1" applyAlignment="1" applyProtection="1">
      <alignment vertical="center"/>
      <protection locked="0"/>
    </xf>
    <xf numFmtId="4" fontId="10" fillId="0" borderId="1" xfId="0" applyNumberFormat="1" applyFont="1" applyFill="1" applyBorder="1" applyAlignment="1" applyProtection="1">
      <alignment horizontal="right" vertical="center"/>
      <protection locked="0"/>
    </xf>
    <xf numFmtId="4" fontId="8" fillId="0" borderId="3" xfId="0" applyNumberFormat="1" applyFont="1" applyFill="1" applyBorder="1" applyAlignment="1" applyProtection="1">
      <alignment horizontal="right" wrapText="1"/>
      <protection locked="0"/>
    </xf>
    <xf numFmtId="3" fontId="8" fillId="4" borderId="2" xfId="0" applyNumberFormat="1" applyFont="1" applyFill="1" applyBorder="1" applyAlignment="1" applyProtection="1">
      <alignment horizontal="right" vertical="center"/>
      <protection locked="0"/>
    </xf>
    <xf numFmtId="4" fontId="8" fillId="0" borderId="0" xfId="0" applyNumberFormat="1" applyFont="1" applyFill="1" applyBorder="1" applyAlignment="1" applyProtection="1">
      <alignment horizontal="right" wrapText="1"/>
      <protection locked="0"/>
    </xf>
    <xf numFmtId="4" fontId="10" fillId="0" borderId="5" xfId="0" applyNumberFormat="1" applyFont="1" applyBorder="1" applyAlignment="1" applyProtection="1">
      <alignment horizontal="right"/>
      <protection locked="0"/>
    </xf>
    <xf numFmtId="4" fontId="10" fillId="3" borderId="2" xfId="0" applyNumberFormat="1" applyFont="1" applyFill="1" applyBorder="1" applyAlignment="1" applyProtection="1">
      <alignment horizontal="right" vertical="center"/>
      <protection locked="0"/>
    </xf>
    <xf numFmtId="4" fontId="8" fillId="0" borderId="0" xfId="0" applyNumberFormat="1" applyFont="1" applyFill="1" applyAlignment="1" applyProtection="1">
      <alignment horizontal="right"/>
      <protection locked="0"/>
    </xf>
    <xf numFmtId="4" fontId="8" fillId="0" borderId="3" xfId="26" applyNumberFormat="1" applyFont="1" applyBorder="1" applyAlignment="1" applyProtection="1">
      <alignment horizontal="right"/>
      <protection locked="0"/>
    </xf>
    <xf numFmtId="3" fontId="8" fillId="0" borderId="3" xfId="0" applyNumberFormat="1" applyFont="1" applyBorder="1" applyAlignment="1" applyProtection="1">
      <alignment horizontal="right"/>
      <protection locked="0"/>
    </xf>
    <xf numFmtId="4" fontId="8" fillId="0" borderId="5" xfId="0" applyNumberFormat="1" applyFont="1" applyBorder="1" applyAlignment="1" applyProtection="1">
      <alignment horizontal="right"/>
      <protection locked="0"/>
    </xf>
    <xf numFmtId="4" fontId="11" fillId="0" borderId="0" xfId="0" applyNumberFormat="1" applyFont="1" applyFill="1" applyBorder="1" applyAlignment="1" applyProtection="1">
      <alignment horizontal="right" vertical="center"/>
      <protection locked="0"/>
    </xf>
    <xf numFmtId="4" fontId="35" fillId="0" borderId="3" xfId="0" applyNumberFormat="1" applyFont="1" applyBorder="1" applyAlignment="1" applyProtection="1">
      <alignment horizontal="right"/>
      <protection locked="0"/>
    </xf>
    <xf numFmtId="4" fontId="12" fillId="0" borderId="6" xfId="0" applyNumberFormat="1" applyFont="1" applyBorder="1" applyAlignment="1" applyProtection="1">
      <alignment horizontal="right"/>
      <protection locked="0"/>
    </xf>
    <xf numFmtId="3" fontId="8" fillId="0" borderId="3" xfId="0" applyNumberFormat="1" applyFont="1" applyFill="1" applyBorder="1" applyAlignment="1" applyProtection="1">
      <alignment horizontal="right" wrapText="1"/>
      <protection locked="0"/>
    </xf>
    <xf numFmtId="4" fontId="10" fillId="0" borderId="2" xfId="0" applyNumberFormat="1" applyFont="1" applyFill="1" applyBorder="1" applyAlignment="1" applyProtection="1">
      <alignment vertical="center"/>
      <protection locked="0"/>
    </xf>
    <xf numFmtId="4" fontId="59" fillId="0" borderId="0" xfId="26" applyNumberFormat="1" applyFont="1" applyAlignment="1" applyProtection="1">
      <alignment horizontal="right" vertical="center"/>
      <protection locked="0"/>
    </xf>
    <xf numFmtId="4" fontId="15" fillId="0" borderId="0" xfId="0" applyNumberFormat="1" applyFont="1" applyFill="1" applyBorder="1" applyAlignment="1" applyProtection="1">
      <alignment horizontal="right" vertical="center"/>
      <protection locked="0"/>
    </xf>
    <xf numFmtId="4" fontId="10" fillId="4" borderId="2" xfId="0" applyNumberFormat="1" applyFont="1" applyFill="1" applyBorder="1" applyAlignment="1" applyProtection="1">
      <alignment horizontal="right" vertical="center"/>
      <protection locked="0"/>
    </xf>
    <xf numFmtId="4" fontId="8" fillId="0" borderId="3" xfId="0" applyNumberFormat="1" applyFont="1" applyFill="1" applyBorder="1" applyAlignment="1" applyProtection="1">
      <protection locked="0"/>
    </xf>
    <xf numFmtId="4" fontId="17" fillId="0" borderId="6" xfId="277" applyNumberFormat="1" applyFont="1" applyFill="1" applyBorder="1" applyAlignment="1" applyProtection="1">
      <alignment horizontal="right"/>
      <protection locked="0"/>
    </xf>
    <xf numFmtId="4" fontId="17" fillId="0" borderId="6" xfId="1" applyNumberFormat="1" applyFont="1" applyBorder="1" applyAlignment="1" applyProtection="1">
      <alignment horizontal="right"/>
      <protection locked="0"/>
    </xf>
    <xf numFmtId="4" fontId="58" fillId="0" borderId="3" xfId="1" applyNumberFormat="1" applyFont="1" applyFill="1" applyBorder="1" applyAlignment="1" applyProtection="1">
      <alignment horizontal="right"/>
      <protection locked="0"/>
    </xf>
    <xf numFmtId="4" fontId="8" fillId="0" borderId="6" xfId="0" applyNumberFormat="1" applyFont="1" applyFill="1" applyBorder="1" applyAlignment="1" applyProtection="1">
      <alignment horizontal="right" wrapText="1"/>
      <protection locked="0"/>
    </xf>
    <xf numFmtId="0" fontId="8" fillId="3" borderId="2" xfId="0" applyFont="1" applyFill="1" applyBorder="1" applyAlignment="1" applyProtection="1">
      <protection locked="0"/>
    </xf>
    <xf numFmtId="3" fontId="8" fillId="0" borderId="0" xfId="0" applyNumberFormat="1" applyFont="1" applyFill="1" applyBorder="1" applyAlignment="1" applyProtection="1">
      <alignment horizontal="right" vertical="center"/>
      <protection locked="0"/>
    </xf>
    <xf numFmtId="4" fontId="59" fillId="0" borderId="0" xfId="26" applyNumberFormat="1" applyFont="1" applyFill="1" applyAlignment="1" applyProtection="1">
      <alignment horizontal="right" vertical="center"/>
      <protection locked="0"/>
    </xf>
    <xf numFmtId="0" fontId="8" fillId="0" borderId="0" xfId="0" applyFont="1" applyProtection="1">
      <protection locked="0"/>
    </xf>
    <xf numFmtId="0" fontId="53" fillId="4" borderId="20" xfId="0" applyFont="1" applyFill="1" applyBorder="1" applyAlignment="1">
      <alignment horizontal="center"/>
    </xf>
    <xf numFmtId="0" fontId="53" fillId="4" borderId="1" xfId="0" applyFont="1" applyFill="1" applyBorder="1" applyAlignment="1">
      <alignment horizontal="center"/>
    </xf>
    <xf numFmtId="0" fontId="53" fillId="4" borderId="21" xfId="0" applyFont="1" applyFill="1" applyBorder="1" applyAlignment="1">
      <alignment horizontal="center"/>
    </xf>
    <xf numFmtId="0" fontId="16" fillId="4" borderId="22"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6" fillId="4" borderId="23" xfId="0" applyFont="1" applyFill="1" applyBorder="1" applyAlignment="1">
      <alignment horizontal="center" vertical="center" wrapText="1"/>
    </xf>
    <xf numFmtId="0" fontId="20" fillId="4" borderId="24" xfId="0" applyFont="1" applyFill="1" applyBorder="1" applyAlignment="1">
      <alignment horizontal="center" wrapText="1"/>
    </xf>
    <xf numFmtId="0" fontId="20" fillId="4" borderId="25" xfId="0" applyFont="1" applyFill="1" applyBorder="1" applyAlignment="1">
      <alignment horizontal="center" wrapText="1"/>
    </xf>
    <xf numFmtId="0" fontId="20" fillId="4" borderId="26" xfId="0" applyFont="1" applyFill="1" applyBorder="1" applyAlignment="1">
      <alignment horizontal="center" wrapText="1"/>
    </xf>
    <xf numFmtId="0" fontId="26" fillId="4" borderId="20" xfId="0" applyFont="1" applyFill="1" applyBorder="1" applyAlignment="1">
      <alignment horizontal="center" wrapText="1"/>
    </xf>
    <xf numFmtId="0" fontId="26" fillId="4" borderId="1" xfId="0" applyFont="1" applyFill="1" applyBorder="1" applyAlignment="1">
      <alignment horizontal="center" wrapText="1"/>
    </xf>
    <xf numFmtId="0" fontId="26" fillId="4" borderId="21" xfId="0" applyFont="1" applyFill="1" applyBorder="1" applyAlignment="1">
      <alignment horizontal="center" wrapText="1"/>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68" fillId="4" borderId="13" xfId="0" applyFont="1" applyFill="1" applyBorder="1" applyAlignment="1">
      <alignment horizontal="center" vertical="center" wrapText="1"/>
    </xf>
    <xf numFmtId="0" fontId="66" fillId="4" borderId="41" xfId="0" applyFont="1" applyFill="1" applyBorder="1" applyAlignment="1">
      <alignment horizontal="center" vertical="center" wrapText="1"/>
    </xf>
    <xf numFmtId="0" fontId="68" fillId="4" borderId="46" xfId="0" applyFont="1" applyFill="1" applyBorder="1" applyAlignment="1">
      <alignment horizontal="center" vertical="center" wrapText="1"/>
    </xf>
    <xf numFmtId="0" fontId="66" fillId="4" borderId="47" xfId="0" applyFont="1" applyFill="1" applyBorder="1" applyAlignment="1">
      <alignment horizontal="center" vertical="center" wrapText="1"/>
    </xf>
    <xf numFmtId="0" fontId="68" fillId="4" borderId="43" xfId="0" applyFont="1" applyFill="1" applyBorder="1" applyAlignment="1">
      <alignment horizontal="center" vertical="center" wrapText="1"/>
    </xf>
    <xf numFmtId="0" fontId="66" fillId="4" borderId="44" xfId="0" applyFont="1" applyFill="1" applyBorder="1" applyAlignment="1">
      <alignment horizontal="center" vertical="center" wrapText="1"/>
    </xf>
    <xf numFmtId="0" fontId="67" fillId="4" borderId="14" xfId="0" applyFont="1" applyFill="1" applyBorder="1" applyAlignment="1">
      <alignment horizontal="center" vertical="center" wrapText="1"/>
    </xf>
    <xf numFmtId="0" fontId="28" fillId="4" borderId="10" xfId="0" applyFont="1" applyFill="1" applyBorder="1" applyAlignment="1">
      <alignment horizontal="center" vertical="center" wrapText="1"/>
    </xf>
    <xf numFmtId="0" fontId="67" fillId="4" borderId="15" xfId="0" applyFont="1" applyFill="1" applyBorder="1" applyAlignment="1">
      <alignment horizontal="center" vertical="center" wrapText="1"/>
    </xf>
    <xf numFmtId="0" fontId="28" fillId="4" borderId="20" xfId="0" applyFont="1" applyFill="1" applyBorder="1" applyAlignment="1">
      <alignment horizontal="center" vertical="center" wrapText="1"/>
    </xf>
    <xf numFmtId="0" fontId="19" fillId="4" borderId="22" xfId="0" applyFont="1" applyFill="1" applyBorder="1" applyAlignment="1">
      <alignment horizontal="center" vertical="center" wrapText="1"/>
    </xf>
    <xf numFmtId="0" fontId="19" fillId="4" borderId="0" xfId="0" applyFont="1" applyFill="1" applyBorder="1" applyAlignment="1">
      <alignment horizontal="center" vertical="center" wrapText="1"/>
    </xf>
    <xf numFmtId="0" fontId="21" fillId="4" borderId="22" xfId="0" applyFont="1" applyFill="1" applyBorder="1" applyAlignment="1">
      <alignment horizontal="center"/>
    </xf>
    <xf numFmtId="0" fontId="21" fillId="4" borderId="0" xfId="0" applyFont="1" applyFill="1" applyBorder="1" applyAlignment="1">
      <alignment horizontal="center"/>
    </xf>
    <xf numFmtId="0" fontId="20" fillId="4" borderId="22" xfId="0" applyFont="1" applyFill="1" applyBorder="1" applyAlignment="1">
      <alignment horizontal="center" wrapText="1"/>
    </xf>
    <xf numFmtId="0" fontId="20" fillId="4" borderId="0" xfId="0" applyFont="1" applyFill="1" applyBorder="1" applyAlignment="1">
      <alignment horizontal="center" wrapText="1"/>
    </xf>
    <xf numFmtId="0" fontId="28" fillId="4" borderId="10" xfId="0" applyFont="1" applyFill="1" applyBorder="1" applyAlignment="1">
      <alignment horizontal="center" vertical="center"/>
    </xf>
    <xf numFmtId="0" fontId="67" fillId="4" borderId="13" xfId="0" applyFont="1" applyFill="1" applyBorder="1" applyAlignment="1">
      <alignment horizontal="center" vertical="center" wrapText="1"/>
    </xf>
    <xf numFmtId="0" fontId="28" fillId="4" borderId="14" xfId="0" applyFont="1" applyFill="1" applyBorder="1" applyAlignment="1">
      <alignment horizontal="center" vertical="center" wrapText="1"/>
    </xf>
    <xf numFmtId="0" fontId="28" fillId="4" borderId="41"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67" fillId="4" borderId="38" xfId="0" applyFont="1" applyFill="1" applyBorder="1" applyAlignment="1">
      <alignment horizontal="center" vertical="center" wrapText="1"/>
    </xf>
    <xf numFmtId="0" fontId="28" fillId="4" borderId="21" xfId="0" applyFont="1" applyFill="1" applyBorder="1" applyAlignment="1">
      <alignment horizontal="center" vertical="center" wrapText="1"/>
    </xf>
  </cellXfs>
  <cellStyles count="491">
    <cellStyle name="20% - Accent1 2" xfId="53" xr:uid="{00000000-0005-0000-0000-000000000000}"/>
    <cellStyle name="20% - Accent2 2" xfId="54" xr:uid="{00000000-0005-0000-0000-000001000000}"/>
    <cellStyle name="20% - Accent3 2" xfId="55" xr:uid="{00000000-0005-0000-0000-000002000000}"/>
    <cellStyle name="20% - Accent4 2" xfId="56" xr:uid="{00000000-0005-0000-0000-000003000000}"/>
    <cellStyle name="20% - Accent5 2" xfId="57" xr:uid="{00000000-0005-0000-0000-000004000000}"/>
    <cellStyle name="20% - Accent6 2" xfId="58" xr:uid="{00000000-0005-0000-0000-000005000000}"/>
    <cellStyle name="40% - Accent1 2" xfId="59" xr:uid="{00000000-0005-0000-0000-000006000000}"/>
    <cellStyle name="40% - Accent2 2" xfId="60" xr:uid="{00000000-0005-0000-0000-000007000000}"/>
    <cellStyle name="40% - Accent3 2" xfId="61" xr:uid="{00000000-0005-0000-0000-000008000000}"/>
    <cellStyle name="40% - Accent4 2" xfId="62" xr:uid="{00000000-0005-0000-0000-000009000000}"/>
    <cellStyle name="40% - Accent5 2" xfId="63" xr:uid="{00000000-0005-0000-0000-00000A000000}"/>
    <cellStyle name="40% - Accent6 2" xfId="64" xr:uid="{00000000-0005-0000-0000-00000B000000}"/>
    <cellStyle name="60% - Accent1 2" xfId="65" xr:uid="{00000000-0005-0000-0000-00000C000000}"/>
    <cellStyle name="60% - Accent2 2" xfId="66" xr:uid="{00000000-0005-0000-0000-00000D000000}"/>
    <cellStyle name="60% - Accent3 2" xfId="67" xr:uid="{00000000-0005-0000-0000-00000E000000}"/>
    <cellStyle name="60% - Accent4 2" xfId="68" xr:uid="{00000000-0005-0000-0000-00000F000000}"/>
    <cellStyle name="60% - Accent5 2" xfId="69" xr:uid="{00000000-0005-0000-0000-000010000000}"/>
    <cellStyle name="60% - Accent6 2" xfId="70" xr:uid="{00000000-0005-0000-0000-000011000000}"/>
    <cellStyle name="Accent1 2" xfId="71" xr:uid="{00000000-0005-0000-0000-000012000000}"/>
    <cellStyle name="Accent2 2" xfId="72" xr:uid="{00000000-0005-0000-0000-000013000000}"/>
    <cellStyle name="Accent3 2" xfId="73" xr:uid="{00000000-0005-0000-0000-000014000000}"/>
    <cellStyle name="Accent4 2" xfId="74" xr:uid="{00000000-0005-0000-0000-000015000000}"/>
    <cellStyle name="Accent5 2" xfId="75" xr:uid="{00000000-0005-0000-0000-000016000000}"/>
    <cellStyle name="Accent6 2" xfId="76" xr:uid="{00000000-0005-0000-0000-000017000000}"/>
    <cellStyle name="Bad 2" xfId="77" xr:uid="{00000000-0005-0000-0000-000018000000}"/>
    <cellStyle name="Calculation 2" xfId="78" xr:uid="{00000000-0005-0000-0000-000019000000}"/>
    <cellStyle name="Check Cell 2" xfId="79" xr:uid="{00000000-0005-0000-0000-00001A000000}"/>
    <cellStyle name="Comma" xfId="1" builtinId="3"/>
    <cellStyle name="Comma [0] 2" xfId="2" xr:uid="{00000000-0005-0000-0000-00001B000000}"/>
    <cellStyle name="Comma [0] 2 2" xfId="35" xr:uid="{00000000-0005-0000-0000-00001C000000}"/>
    <cellStyle name="Comma [0] 2 2 2" xfId="111" xr:uid="{00000000-0005-0000-0000-00001D000000}"/>
    <cellStyle name="Comma [0] 2 2 2 2" xfId="215" xr:uid="{00000000-0005-0000-0000-00001E000000}"/>
    <cellStyle name="Comma [0] 2 2 2 2 2" xfId="439" xr:uid="{00000000-0005-0000-0000-00001F000000}"/>
    <cellStyle name="Comma [0] 2 2 2 3" xfId="335" xr:uid="{00000000-0005-0000-0000-000020000000}"/>
    <cellStyle name="Comma [0] 2 2 3" xfId="176" xr:uid="{00000000-0005-0000-0000-000021000000}"/>
    <cellStyle name="Comma [0] 2 2 3 2" xfId="400" xr:uid="{00000000-0005-0000-0000-000022000000}"/>
    <cellStyle name="Comma [0] 2 2 4" xfId="297" xr:uid="{00000000-0005-0000-0000-000023000000}"/>
    <cellStyle name="Comma [0] 2 3" xfId="108" xr:uid="{00000000-0005-0000-0000-000024000000}"/>
    <cellStyle name="Comma [0] 2 3 2" xfId="212" xr:uid="{00000000-0005-0000-0000-000025000000}"/>
    <cellStyle name="Comma [0] 2 3 2 2" xfId="436" xr:uid="{00000000-0005-0000-0000-000026000000}"/>
    <cellStyle name="Comma [0] 2 3 3" xfId="332" xr:uid="{00000000-0005-0000-0000-000027000000}"/>
    <cellStyle name="Comma [0] 2 4" xfId="161" xr:uid="{00000000-0005-0000-0000-000028000000}"/>
    <cellStyle name="Comma [0] 2 4 2" xfId="385" xr:uid="{00000000-0005-0000-0000-000029000000}"/>
    <cellStyle name="Comma [0] 2 5" xfId="284" xr:uid="{00000000-0005-0000-0000-00002A000000}"/>
    <cellStyle name="Comma 10" xfId="32" xr:uid="{00000000-0005-0000-0000-00002B000000}"/>
    <cellStyle name="Comma 10 2" xfId="92" xr:uid="{00000000-0005-0000-0000-00002C000000}"/>
    <cellStyle name="Comma 10 2 2" xfId="197" xr:uid="{00000000-0005-0000-0000-00002D000000}"/>
    <cellStyle name="Comma 10 2 2 2" xfId="421" xr:uid="{00000000-0005-0000-0000-00002E000000}"/>
    <cellStyle name="Comma 10 2 3" xfId="317" xr:uid="{00000000-0005-0000-0000-00002F000000}"/>
    <cellStyle name="Comma 10 3" xfId="173" xr:uid="{00000000-0005-0000-0000-000030000000}"/>
    <cellStyle name="Comma 10 3 2" xfId="397" xr:uid="{00000000-0005-0000-0000-000031000000}"/>
    <cellStyle name="Comma 10 4" xfId="294" xr:uid="{00000000-0005-0000-0000-000032000000}"/>
    <cellStyle name="Comma 11" xfId="33" xr:uid="{00000000-0005-0000-0000-000033000000}"/>
    <cellStyle name="Comma 11 2" xfId="93" xr:uid="{00000000-0005-0000-0000-000034000000}"/>
    <cellStyle name="Comma 11 2 2" xfId="198" xr:uid="{00000000-0005-0000-0000-000035000000}"/>
    <cellStyle name="Comma 11 2 2 2" xfId="422" xr:uid="{00000000-0005-0000-0000-000036000000}"/>
    <cellStyle name="Comma 11 2 3" xfId="318" xr:uid="{00000000-0005-0000-0000-000037000000}"/>
    <cellStyle name="Comma 11 3" xfId="174" xr:uid="{00000000-0005-0000-0000-000038000000}"/>
    <cellStyle name="Comma 11 3 2" xfId="398" xr:uid="{00000000-0005-0000-0000-000039000000}"/>
    <cellStyle name="Comma 11 4" xfId="295" xr:uid="{00000000-0005-0000-0000-00003A000000}"/>
    <cellStyle name="Comma 12" xfId="48" xr:uid="{00000000-0005-0000-0000-00003B000000}"/>
    <cellStyle name="Comma 12 2" xfId="123" xr:uid="{00000000-0005-0000-0000-00003C000000}"/>
    <cellStyle name="Comma 12 2 2" xfId="227" xr:uid="{00000000-0005-0000-0000-00003D000000}"/>
    <cellStyle name="Comma 12 2 2 2" xfId="451" xr:uid="{00000000-0005-0000-0000-00003E000000}"/>
    <cellStyle name="Comma 12 2 3" xfId="347" xr:uid="{00000000-0005-0000-0000-00003F000000}"/>
    <cellStyle name="Comma 12 3" xfId="188" xr:uid="{00000000-0005-0000-0000-000040000000}"/>
    <cellStyle name="Comma 12 3 2" xfId="412" xr:uid="{00000000-0005-0000-0000-000041000000}"/>
    <cellStyle name="Comma 12 4" xfId="309" xr:uid="{00000000-0005-0000-0000-000042000000}"/>
    <cellStyle name="Comma 13" xfId="44" xr:uid="{00000000-0005-0000-0000-000043000000}"/>
    <cellStyle name="Comma 13 2" xfId="119" xr:uid="{00000000-0005-0000-0000-000044000000}"/>
    <cellStyle name="Comma 13 2 2" xfId="223" xr:uid="{00000000-0005-0000-0000-000045000000}"/>
    <cellStyle name="Comma 13 2 2 2" xfId="447" xr:uid="{00000000-0005-0000-0000-000046000000}"/>
    <cellStyle name="Comma 13 2 3" xfId="343" xr:uid="{00000000-0005-0000-0000-000047000000}"/>
    <cellStyle name="Comma 13 3" xfId="184" xr:uid="{00000000-0005-0000-0000-000048000000}"/>
    <cellStyle name="Comma 13 3 2" xfId="408" xr:uid="{00000000-0005-0000-0000-000049000000}"/>
    <cellStyle name="Comma 13 4" xfId="305" xr:uid="{00000000-0005-0000-0000-00004A000000}"/>
    <cellStyle name="Comma 14" xfId="46" xr:uid="{00000000-0005-0000-0000-00004B000000}"/>
    <cellStyle name="Comma 14 2" xfId="121" xr:uid="{00000000-0005-0000-0000-00004C000000}"/>
    <cellStyle name="Comma 14 2 2" xfId="225" xr:uid="{00000000-0005-0000-0000-00004D000000}"/>
    <cellStyle name="Comma 14 2 2 2" xfId="449" xr:uid="{00000000-0005-0000-0000-00004E000000}"/>
    <cellStyle name="Comma 14 2 3" xfId="345" xr:uid="{00000000-0005-0000-0000-00004F000000}"/>
    <cellStyle name="Comma 14 3" xfId="186" xr:uid="{00000000-0005-0000-0000-000050000000}"/>
    <cellStyle name="Comma 14 3 2" xfId="410" xr:uid="{00000000-0005-0000-0000-000051000000}"/>
    <cellStyle name="Comma 14 4" xfId="307" xr:uid="{00000000-0005-0000-0000-000052000000}"/>
    <cellStyle name="Comma 15" xfId="50" xr:uid="{00000000-0005-0000-0000-000053000000}"/>
    <cellStyle name="Comma 15 2" xfId="125" xr:uid="{00000000-0005-0000-0000-000054000000}"/>
    <cellStyle name="Comma 15 2 2" xfId="229" xr:uid="{00000000-0005-0000-0000-000055000000}"/>
    <cellStyle name="Comma 15 2 2 2" xfId="453" xr:uid="{00000000-0005-0000-0000-000056000000}"/>
    <cellStyle name="Comma 15 2 3" xfId="349" xr:uid="{00000000-0005-0000-0000-000057000000}"/>
    <cellStyle name="Comma 15 3" xfId="190" xr:uid="{00000000-0005-0000-0000-000058000000}"/>
    <cellStyle name="Comma 15 3 2" xfId="414" xr:uid="{00000000-0005-0000-0000-000059000000}"/>
    <cellStyle name="Comma 15 4" xfId="311" xr:uid="{00000000-0005-0000-0000-00005A000000}"/>
    <cellStyle name="Comma 16" xfId="41" xr:uid="{00000000-0005-0000-0000-00005B000000}"/>
    <cellStyle name="Comma 16 2" xfId="116" xr:uid="{00000000-0005-0000-0000-00005C000000}"/>
    <cellStyle name="Comma 16 2 2" xfId="220" xr:uid="{00000000-0005-0000-0000-00005D000000}"/>
    <cellStyle name="Comma 16 2 2 2" xfId="444" xr:uid="{00000000-0005-0000-0000-00005E000000}"/>
    <cellStyle name="Comma 16 2 3" xfId="340" xr:uid="{00000000-0005-0000-0000-00005F000000}"/>
    <cellStyle name="Comma 16 3" xfId="181" xr:uid="{00000000-0005-0000-0000-000060000000}"/>
    <cellStyle name="Comma 16 3 2" xfId="405" xr:uid="{00000000-0005-0000-0000-000061000000}"/>
    <cellStyle name="Comma 16 4" xfId="302" xr:uid="{00000000-0005-0000-0000-000062000000}"/>
    <cellStyle name="Comma 17" xfId="51" xr:uid="{00000000-0005-0000-0000-000063000000}"/>
    <cellStyle name="Comma 17 2" xfId="126" xr:uid="{00000000-0005-0000-0000-000064000000}"/>
    <cellStyle name="Comma 17 2 2" xfId="230" xr:uid="{00000000-0005-0000-0000-000065000000}"/>
    <cellStyle name="Comma 17 2 2 2" xfId="454" xr:uid="{00000000-0005-0000-0000-000066000000}"/>
    <cellStyle name="Comma 17 2 3" xfId="350" xr:uid="{00000000-0005-0000-0000-000067000000}"/>
    <cellStyle name="Comma 17 3" xfId="191" xr:uid="{00000000-0005-0000-0000-000068000000}"/>
    <cellStyle name="Comma 17 3 2" xfId="415" xr:uid="{00000000-0005-0000-0000-000069000000}"/>
    <cellStyle name="Comma 17 4" xfId="312" xr:uid="{00000000-0005-0000-0000-00006A000000}"/>
    <cellStyle name="Comma 18" xfId="80" xr:uid="{00000000-0005-0000-0000-00006B000000}"/>
    <cellStyle name="Comma 18 2" xfId="128" xr:uid="{00000000-0005-0000-0000-00006C000000}"/>
    <cellStyle name="Comma 18 2 2" xfId="232" xr:uid="{00000000-0005-0000-0000-00006D000000}"/>
    <cellStyle name="Comma 18 2 2 2" xfId="456" xr:uid="{00000000-0005-0000-0000-00006E000000}"/>
    <cellStyle name="Comma 18 2 3" xfId="352" xr:uid="{00000000-0005-0000-0000-00006F000000}"/>
    <cellStyle name="Comma 18 3" xfId="193" xr:uid="{00000000-0005-0000-0000-000070000000}"/>
    <cellStyle name="Comma 18 3 2" xfId="417" xr:uid="{00000000-0005-0000-0000-000071000000}"/>
    <cellStyle name="Comma 18 4" xfId="314" xr:uid="{00000000-0005-0000-0000-000072000000}"/>
    <cellStyle name="Comma 19" xfId="103" xr:uid="{00000000-0005-0000-0000-000073000000}"/>
    <cellStyle name="Comma 19 2" xfId="129" xr:uid="{00000000-0005-0000-0000-000074000000}"/>
    <cellStyle name="Comma 19 2 2" xfId="233" xr:uid="{00000000-0005-0000-0000-000075000000}"/>
    <cellStyle name="Comma 19 2 2 2" xfId="457" xr:uid="{00000000-0005-0000-0000-000076000000}"/>
    <cellStyle name="Comma 19 2 3" xfId="353" xr:uid="{00000000-0005-0000-0000-000077000000}"/>
    <cellStyle name="Comma 19 3" xfId="207" xr:uid="{00000000-0005-0000-0000-000078000000}"/>
    <cellStyle name="Comma 19 3 2" xfId="431" xr:uid="{00000000-0005-0000-0000-000079000000}"/>
    <cellStyle name="Comma 19 4" xfId="327" xr:uid="{00000000-0005-0000-0000-00007A000000}"/>
    <cellStyle name="Comma 2" xfId="3" xr:uid="{00000000-0005-0000-0000-00007B000000}"/>
    <cellStyle name="Comma 2 2" xfId="4" xr:uid="{00000000-0005-0000-0000-00007C000000}"/>
    <cellStyle name="Comma 2 2 2" xfId="19" xr:uid="{00000000-0005-0000-0000-00007D000000}"/>
    <cellStyle name="Comma 2 2 3" xfId="36" xr:uid="{00000000-0005-0000-0000-00007E000000}"/>
    <cellStyle name="Comma 2 2 3 2" xfId="112" xr:uid="{00000000-0005-0000-0000-00007F000000}"/>
    <cellStyle name="Comma 2 2 3 2 2" xfId="216" xr:uid="{00000000-0005-0000-0000-000080000000}"/>
    <cellStyle name="Comma 2 2 3 2 2 2" xfId="440" xr:uid="{00000000-0005-0000-0000-000081000000}"/>
    <cellStyle name="Comma 2 2 3 2 3" xfId="336" xr:uid="{00000000-0005-0000-0000-000082000000}"/>
    <cellStyle name="Comma 2 2 3 3" xfId="177" xr:uid="{00000000-0005-0000-0000-000083000000}"/>
    <cellStyle name="Comma 2 2 3 3 2" xfId="401" xr:uid="{00000000-0005-0000-0000-000084000000}"/>
    <cellStyle name="Comma 2 2 3 4" xfId="298" xr:uid="{00000000-0005-0000-0000-000085000000}"/>
    <cellStyle name="Comma 2 2 4" xfId="107" xr:uid="{00000000-0005-0000-0000-000086000000}"/>
    <cellStyle name="Comma 2 2 4 2" xfId="211" xr:uid="{00000000-0005-0000-0000-000087000000}"/>
    <cellStyle name="Comma 2 2 4 2 2" xfId="435" xr:uid="{00000000-0005-0000-0000-000088000000}"/>
    <cellStyle name="Comma 2 2 4 3" xfId="331" xr:uid="{00000000-0005-0000-0000-000089000000}"/>
    <cellStyle name="Comma 2 2 5" xfId="162" xr:uid="{00000000-0005-0000-0000-00008A000000}"/>
    <cellStyle name="Comma 2 2 5 2" xfId="386" xr:uid="{00000000-0005-0000-0000-00008B000000}"/>
    <cellStyle name="Comma 2 2 6" xfId="280" xr:uid="{00000000-0005-0000-0000-00008C000000}"/>
    <cellStyle name="Comma 2 3" xfId="20" xr:uid="{00000000-0005-0000-0000-00008D000000}"/>
    <cellStyle name="Comma 2 4" xfId="18" xr:uid="{00000000-0005-0000-0000-00008E000000}"/>
    <cellStyle name="Comma 2 4 2" xfId="43" xr:uid="{00000000-0005-0000-0000-00008F000000}"/>
    <cellStyle name="Comma 2 4 2 2" xfId="118" xr:uid="{00000000-0005-0000-0000-000090000000}"/>
    <cellStyle name="Comma 2 4 2 2 2" xfId="222" xr:uid="{00000000-0005-0000-0000-000091000000}"/>
    <cellStyle name="Comma 2 4 2 2 2 2" xfId="446" xr:uid="{00000000-0005-0000-0000-000092000000}"/>
    <cellStyle name="Comma 2 4 2 2 3" xfId="342" xr:uid="{00000000-0005-0000-0000-000093000000}"/>
    <cellStyle name="Comma 2 4 2 3" xfId="183" xr:uid="{00000000-0005-0000-0000-000094000000}"/>
    <cellStyle name="Comma 2 4 2 3 2" xfId="407" xr:uid="{00000000-0005-0000-0000-000095000000}"/>
    <cellStyle name="Comma 2 4 2 4" xfId="304" xr:uid="{00000000-0005-0000-0000-000096000000}"/>
    <cellStyle name="Comma 2 4 3" xfId="98" xr:uid="{00000000-0005-0000-0000-000097000000}"/>
    <cellStyle name="Comma 2 4 3 2" xfId="202" xr:uid="{00000000-0005-0000-0000-000098000000}"/>
    <cellStyle name="Comma 2 4 3 2 2" xfId="426" xr:uid="{00000000-0005-0000-0000-000099000000}"/>
    <cellStyle name="Comma 2 4 3 3" xfId="322" xr:uid="{00000000-0005-0000-0000-00009A000000}"/>
    <cellStyle name="Comma 2 4 4" xfId="169" xr:uid="{00000000-0005-0000-0000-00009B000000}"/>
    <cellStyle name="Comma 2 4 4 2" xfId="393" xr:uid="{00000000-0005-0000-0000-00009C000000}"/>
    <cellStyle name="Comma 2 4 5" xfId="288" xr:uid="{00000000-0005-0000-0000-00009D000000}"/>
    <cellStyle name="Comma 2 5" xfId="265" xr:uid="{00000000-0005-0000-0000-00009E000000}"/>
    <cellStyle name="Comma 20" xfId="109" xr:uid="{00000000-0005-0000-0000-00009F000000}"/>
    <cellStyle name="Comma 20 2" xfId="132" xr:uid="{00000000-0005-0000-0000-0000A0000000}"/>
    <cellStyle name="Comma 20 2 2" xfId="236" xr:uid="{00000000-0005-0000-0000-0000A1000000}"/>
    <cellStyle name="Comma 20 2 2 2" xfId="460" xr:uid="{00000000-0005-0000-0000-0000A2000000}"/>
    <cellStyle name="Comma 20 2 3" xfId="356" xr:uid="{00000000-0005-0000-0000-0000A3000000}"/>
    <cellStyle name="Comma 20 3" xfId="213" xr:uid="{00000000-0005-0000-0000-0000A4000000}"/>
    <cellStyle name="Comma 20 3 2" xfId="437" xr:uid="{00000000-0005-0000-0000-0000A5000000}"/>
    <cellStyle name="Comma 20 4" xfId="333" xr:uid="{00000000-0005-0000-0000-0000A6000000}"/>
    <cellStyle name="Comma 21" xfId="100" xr:uid="{00000000-0005-0000-0000-0000A7000000}"/>
    <cellStyle name="Comma 21 2" xfId="131" xr:uid="{00000000-0005-0000-0000-0000A8000000}"/>
    <cellStyle name="Comma 21 2 2" xfId="235" xr:uid="{00000000-0005-0000-0000-0000A9000000}"/>
    <cellStyle name="Comma 21 2 2 2" xfId="459" xr:uid="{00000000-0005-0000-0000-0000AA000000}"/>
    <cellStyle name="Comma 21 2 3" xfId="355" xr:uid="{00000000-0005-0000-0000-0000AB000000}"/>
    <cellStyle name="Comma 21 3" xfId="204" xr:uid="{00000000-0005-0000-0000-0000AC000000}"/>
    <cellStyle name="Comma 21 3 2" xfId="428" xr:uid="{00000000-0005-0000-0000-0000AD000000}"/>
    <cellStyle name="Comma 21 4" xfId="324" xr:uid="{00000000-0005-0000-0000-0000AE000000}"/>
    <cellStyle name="Comma 22" xfId="110" xr:uid="{00000000-0005-0000-0000-0000AF000000}"/>
    <cellStyle name="Comma 22 2" xfId="133" xr:uid="{00000000-0005-0000-0000-0000B0000000}"/>
    <cellStyle name="Comma 22 2 2" xfId="237" xr:uid="{00000000-0005-0000-0000-0000B1000000}"/>
    <cellStyle name="Comma 22 2 2 2" xfId="461" xr:uid="{00000000-0005-0000-0000-0000B2000000}"/>
    <cellStyle name="Comma 22 2 3" xfId="357" xr:uid="{00000000-0005-0000-0000-0000B3000000}"/>
    <cellStyle name="Comma 22 3" xfId="214" xr:uid="{00000000-0005-0000-0000-0000B4000000}"/>
    <cellStyle name="Comma 22 3 2" xfId="438" xr:uid="{00000000-0005-0000-0000-0000B5000000}"/>
    <cellStyle name="Comma 22 4" xfId="334" xr:uid="{00000000-0005-0000-0000-0000B6000000}"/>
    <cellStyle name="Comma 23" xfId="130" xr:uid="{00000000-0005-0000-0000-0000B7000000}"/>
    <cellStyle name="Comma 23 2" xfId="135" xr:uid="{00000000-0005-0000-0000-0000B8000000}"/>
    <cellStyle name="Comma 23 2 2" xfId="239" xr:uid="{00000000-0005-0000-0000-0000B9000000}"/>
    <cellStyle name="Comma 23 2 2 2" xfId="463" xr:uid="{00000000-0005-0000-0000-0000BA000000}"/>
    <cellStyle name="Comma 23 2 3" xfId="359" xr:uid="{00000000-0005-0000-0000-0000BB000000}"/>
    <cellStyle name="Comma 23 3" xfId="234" xr:uid="{00000000-0005-0000-0000-0000BC000000}"/>
    <cellStyle name="Comma 23 3 2" xfId="458" xr:uid="{00000000-0005-0000-0000-0000BD000000}"/>
    <cellStyle name="Comma 23 4" xfId="354" xr:uid="{00000000-0005-0000-0000-0000BE000000}"/>
    <cellStyle name="Comma 24" xfId="127" xr:uid="{00000000-0005-0000-0000-0000BF000000}"/>
    <cellStyle name="Comma 24 2" xfId="134" xr:uid="{00000000-0005-0000-0000-0000C0000000}"/>
    <cellStyle name="Comma 24 2 2" xfId="238" xr:uid="{00000000-0005-0000-0000-0000C1000000}"/>
    <cellStyle name="Comma 24 2 2 2" xfId="462" xr:uid="{00000000-0005-0000-0000-0000C2000000}"/>
    <cellStyle name="Comma 24 2 3" xfId="358" xr:uid="{00000000-0005-0000-0000-0000C3000000}"/>
    <cellStyle name="Comma 24 3" xfId="231" xr:uid="{00000000-0005-0000-0000-0000C4000000}"/>
    <cellStyle name="Comma 24 3 2" xfId="455" xr:uid="{00000000-0005-0000-0000-0000C5000000}"/>
    <cellStyle name="Comma 24 4" xfId="351" xr:uid="{00000000-0005-0000-0000-0000C6000000}"/>
    <cellStyle name="Comma 25" xfId="97" xr:uid="{00000000-0005-0000-0000-0000C7000000}"/>
    <cellStyle name="Comma 25 2" xfId="201" xr:uid="{00000000-0005-0000-0000-0000C8000000}"/>
    <cellStyle name="Comma 25 2 2" xfId="425" xr:uid="{00000000-0005-0000-0000-0000C9000000}"/>
    <cellStyle name="Comma 25 3" xfId="321" xr:uid="{00000000-0005-0000-0000-0000CA000000}"/>
    <cellStyle name="Comma 26" xfId="102" xr:uid="{00000000-0005-0000-0000-0000CB000000}"/>
    <cellStyle name="Comma 26 2" xfId="206" xr:uid="{00000000-0005-0000-0000-0000CC000000}"/>
    <cellStyle name="Comma 26 2 2" xfId="430" xr:uid="{00000000-0005-0000-0000-0000CD000000}"/>
    <cellStyle name="Comma 26 3" xfId="326" xr:uid="{00000000-0005-0000-0000-0000CE000000}"/>
    <cellStyle name="Comma 27" xfId="101" xr:uid="{00000000-0005-0000-0000-0000CF000000}"/>
    <cellStyle name="Comma 27 2" xfId="205" xr:uid="{00000000-0005-0000-0000-0000D0000000}"/>
    <cellStyle name="Comma 27 2 2" xfId="429" xr:uid="{00000000-0005-0000-0000-0000D1000000}"/>
    <cellStyle name="Comma 27 3" xfId="325" xr:uid="{00000000-0005-0000-0000-0000D2000000}"/>
    <cellStyle name="Comma 28" xfId="136" xr:uid="{00000000-0005-0000-0000-0000D3000000}"/>
    <cellStyle name="Comma 28 2" xfId="240" xr:uid="{00000000-0005-0000-0000-0000D4000000}"/>
    <cellStyle name="Comma 28 2 2" xfId="464" xr:uid="{00000000-0005-0000-0000-0000D5000000}"/>
    <cellStyle name="Comma 28 3" xfId="360" xr:uid="{00000000-0005-0000-0000-0000D6000000}"/>
    <cellStyle name="Comma 29" xfId="137" xr:uid="{00000000-0005-0000-0000-0000D7000000}"/>
    <cellStyle name="Comma 29 2" xfId="241" xr:uid="{00000000-0005-0000-0000-0000D8000000}"/>
    <cellStyle name="Comma 29 2 2" xfId="465" xr:uid="{00000000-0005-0000-0000-0000D9000000}"/>
    <cellStyle name="Comma 29 3" xfId="361" xr:uid="{00000000-0005-0000-0000-0000DA000000}"/>
    <cellStyle name="Comma 3" xfId="5" xr:uid="{00000000-0005-0000-0000-0000DB000000}"/>
    <cellStyle name="Comma 3 2" xfId="21" xr:uid="{00000000-0005-0000-0000-0000DC000000}"/>
    <cellStyle name="Comma 3 3" xfId="37" xr:uid="{00000000-0005-0000-0000-0000DD000000}"/>
    <cellStyle name="Comma 3 3 2" xfId="113" xr:uid="{00000000-0005-0000-0000-0000DE000000}"/>
    <cellStyle name="Comma 3 3 2 2" xfId="217" xr:uid="{00000000-0005-0000-0000-0000DF000000}"/>
    <cellStyle name="Comma 3 3 2 2 2" xfId="441" xr:uid="{00000000-0005-0000-0000-0000E0000000}"/>
    <cellStyle name="Comma 3 3 2 3" xfId="337" xr:uid="{00000000-0005-0000-0000-0000E1000000}"/>
    <cellStyle name="Comma 3 3 3" xfId="178" xr:uid="{00000000-0005-0000-0000-0000E2000000}"/>
    <cellStyle name="Comma 3 3 3 2" xfId="402" xr:uid="{00000000-0005-0000-0000-0000E3000000}"/>
    <cellStyle name="Comma 3 3 4" xfId="299" xr:uid="{00000000-0005-0000-0000-0000E4000000}"/>
    <cellStyle name="Comma 3 4" xfId="106" xr:uid="{00000000-0005-0000-0000-0000E5000000}"/>
    <cellStyle name="Comma 3 4 2" xfId="210" xr:uid="{00000000-0005-0000-0000-0000E6000000}"/>
    <cellStyle name="Comma 3 4 2 2" xfId="434" xr:uid="{00000000-0005-0000-0000-0000E7000000}"/>
    <cellStyle name="Comma 3 4 3" xfId="330" xr:uid="{00000000-0005-0000-0000-0000E8000000}"/>
    <cellStyle name="Comma 3 5" xfId="163" xr:uid="{00000000-0005-0000-0000-0000E9000000}"/>
    <cellStyle name="Comma 3 5 2" xfId="387" xr:uid="{00000000-0005-0000-0000-0000EA000000}"/>
    <cellStyle name="Comma 3 6" xfId="279" xr:uid="{00000000-0005-0000-0000-0000EB000000}"/>
    <cellStyle name="Comma 30" xfId="138" xr:uid="{00000000-0005-0000-0000-0000EC000000}"/>
    <cellStyle name="Comma 30 2" xfId="242" xr:uid="{00000000-0005-0000-0000-0000ED000000}"/>
    <cellStyle name="Comma 30 2 2" xfId="466" xr:uid="{00000000-0005-0000-0000-0000EE000000}"/>
    <cellStyle name="Comma 30 3" xfId="362" xr:uid="{00000000-0005-0000-0000-0000EF000000}"/>
    <cellStyle name="Comma 31" xfId="139" xr:uid="{00000000-0005-0000-0000-0000F0000000}"/>
    <cellStyle name="Comma 31 2" xfId="243" xr:uid="{00000000-0005-0000-0000-0000F1000000}"/>
    <cellStyle name="Comma 31 2 2" xfId="467" xr:uid="{00000000-0005-0000-0000-0000F2000000}"/>
    <cellStyle name="Comma 31 3" xfId="363" xr:uid="{00000000-0005-0000-0000-0000F3000000}"/>
    <cellStyle name="Comma 32" xfId="141" xr:uid="{00000000-0005-0000-0000-0000F4000000}"/>
    <cellStyle name="Comma 32 2" xfId="245" xr:uid="{00000000-0005-0000-0000-0000F5000000}"/>
    <cellStyle name="Comma 32 2 2" xfId="469" xr:uid="{00000000-0005-0000-0000-0000F6000000}"/>
    <cellStyle name="Comma 32 3" xfId="365" xr:uid="{00000000-0005-0000-0000-0000F7000000}"/>
    <cellStyle name="Comma 33" xfId="142" xr:uid="{00000000-0005-0000-0000-0000F8000000}"/>
    <cellStyle name="Comma 33 2" xfId="246" xr:uid="{00000000-0005-0000-0000-0000F9000000}"/>
    <cellStyle name="Comma 33 2 2" xfId="470" xr:uid="{00000000-0005-0000-0000-0000FA000000}"/>
    <cellStyle name="Comma 33 3" xfId="366" xr:uid="{00000000-0005-0000-0000-0000FB000000}"/>
    <cellStyle name="Comma 34" xfId="145" xr:uid="{00000000-0005-0000-0000-0000FC000000}"/>
    <cellStyle name="Comma 34 2" xfId="249" xr:uid="{00000000-0005-0000-0000-0000FD000000}"/>
    <cellStyle name="Comma 34 2 2" xfId="473" xr:uid="{00000000-0005-0000-0000-0000FE000000}"/>
    <cellStyle name="Comma 34 3" xfId="369" xr:uid="{00000000-0005-0000-0000-0000FF000000}"/>
    <cellStyle name="Comma 35" xfId="144" xr:uid="{00000000-0005-0000-0000-000000010000}"/>
    <cellStyle name="Comma 35 2" xfId="248" xr:uid="{00000000-0005-0000-0000-000001010000}"/>
    <cellStyle name="Comma 35 2 2" xfId="472" xr:uid="{00000000-0005-0000-0000-000002010000}"/>
    <cellStyle name="Comma 35 3" xfId="368" xr:uid="{00000000-0005-0000-0000-000003010000}"/>
    <cellStyle name="Comma 36" xfId="146" xr:uid="{00000000-0005-0000-0000-000004010000}"/>
    <cellStyle name="Comma 36 2" xfId="250" xr:uid="{00000000-0005-0000-0000-000005010000}"/>
    <cellStyle name="Comma 36 2 2" xfId="474" xr:uid="{00000000-0005-0000-0000-000006010000}"/>
    <cellStyle name="Comma 36 3" xfId="370" xr:uid="{00000000-0005-0000-0000-000007010000}"/>
    <cellStyle name="Comma 37" xfId="143" xr:uid="{00000000-0005-0000-0000-000008010000}"/>
    <cellStyle name="Comma 37 2" xfId="247" xr:uid="{00000000-0005-0000-0000-000009010000}"/>
    <cellStyle name="Comma 37 2 2" xfId="471" xr:uid="{00000000-0005-0000-0000-00000A010000}"/>
    <cellStyle name="Comma 37 3" xfId="367" xr:uid="{00000000-0005-0000-0000-00000B010000}"/>
    <cellStyle name="Comma 38" xfId="147" xr:uid="{00000000-0005-0000-0000-00000C010000}"/>
    <cellStyle name="Comma 38 2" xfId="251" xr:uid="{00000000-0005-0000-0000-00000D010000}"/>
    <cellStyle name="Comma 38 2 2" xfId="475" xr:uid="{00000000-0005-0000-0000-00000E010000}"/>
    <cellStyle name="Comma 38 3" xfId="371" xr:uid="{00000000-0005-0000-0000-00000F010000}"/>
    <cellStyle name="Comma 39" xfId="149" xr:uid="{00000000-0005-0000-0000-000010010000}"/>
    <cellStyle name="Comma 39 2" xfId="253" xr:uid="{00000000-0005-0000-0000-000011010000}"/>
    <cellStyle name="Comma 39 2 2" xfId="477" xr:uid="{00000000-0005-0000-0000-000012010000}"/>
    <cellStyle name="Comma 39 3" xfId="373" xr:uid="{00000000-0005-0000-0000-000013010000}"/>
    <cellStyle name="Comma 4" xfId="6" xr:uid="{00000000-0005-0000-0000-000014010000}"/>
    <cellStyle name="Comma 4 2" xfId="22" xr:uid="{00000000-0005-0000-0000-000015010000}"/>
    <cellStyle name="Comma 4 3" xfId="38" xr:uid="{00000000-0005-0000-0000-000016010000}"/>
    <cellStyle name="Comma 4 3 2" xfId="114" xr:uid="{00000000-0005-0000-0000-000017010000}"/>
    <cellStyle name="Comma 4 3 2 2" xfId="218" xr:uid="{00000000-0005-0000-0000-000018010000}"/>
    <cellStyle name="Comma 4 3 2 2 2" xfId="442" xr:uid="{00000000-0005-0000-0000-000019010000}"/>
    <cellStyle name="Comma 4 3 2 3" xfId="338" xr:uid="{00000000-0005-0000-0000-00001A010000}"/>
    <cellStyle name="Comma 4 3 3" xfId="179" xr:uid="{00000000-0005-0000-0000-00001B010000}"/>
    <cellStyle name="Comma 4 3 3 2" xfId="403" xr:uid="{00000000-0005-0000-0000-00001C010000}"/>
    <cellStyle name="Comma 4 3 4" xfId="300" xr:uid="{00000000-0005-0000-0000-00001D010000}"/>
    <cellStyle name="Comma 4 4" xfId="105" xr:uid="{00000000-0005-0000-0000-00001E010000}"/>
    <cellStyle name="Comma 4 4 2" xfId="209" xr:uid="{00000000-0005-0000-0000-00001F010000}"/>
    <cellStyle name="Comma 4 4 2 2" xfId="433" xr:uid="{00000000-0005-0000-0000-000020010000}"/>
    <cellStyle name="Comma 4 4 3" xfId="329" xr:uid="{00000000-0005-0000-0000-000021010000}"/>
    <cellStyle name="Comma 4 5" xfId="164" xr:uid="{00000000-0005-0000-0000-000022010000}"/>
    <cellStyle name="Comma 4 5 2" xfId="388" xr:uid="{00000000-0005-0000-0000-000023010000}"/>
    <cellStyle name="Comma 4 6" xfId="278" xr:uid="{00000000-0005-0000-0000-000024010000}"/>
    <cellStyle name="Comma 40" xfId="150" xr:uid="{00000000-0005-0000-0000-000025010000}"/>
    <cellStyle name="Comma 40 2" xfId="254" xr:uid="{00000000-0005-0000-0000-000026010000}"/>
    <cellStyle name="Comma 40 2 2" xfId="478" xr:uid="{00000000-0005-0000-0000-000027010000}"/>
    <cellStyle name="Comma 40 3" xfId="374" xr:uid="{00000000-0005-0000-0000-000028010000}"/>
    <cellStyle name="Comma 41" xfId="152" xr:uid="{00000000-0005-0000-0000-000029010000}"/>
    <cellStyle name="Comma 41 2" xfId="256" xr:uid="{00000000-0005-0000-0000-00002A010000}"/>
    <cellStyle name="Comma 41 2 2" xfId="480" xr:uid="{00000000-0005-0000-0000-00002B010000}"/>
    <cellStyle name="Comma 41 3" xfId="376" xr:uid="{00000000-0005-0000-0000-00002C010000}"/>
    <cellStyle name="Comma 42" xfId="155" xr:uid="{00000000-0005-0000-0000-00002D010000}"/>
    <cellStyle name="Comma 42 2" xfId="259" xr:uid="{00000000-0005-0000-0000-00002E010000}"/>
    <cellStyle name="Comma 42 2 2" xfId="483" xr:uid="{00000000-0005-0000-0000-00002F010000}"/>
    <cellStyle name="Comma 42 3" xfId="379" xr:uid="{00000000-0005-0000-0000-000030010000}"/>
    <cellStyle name="Comma 43" xfId="153" xr:uid="{00000000-0005-0000-0000-000031010000}"/>
    <cellStyle name="Comma 43 2" xfId="257" xr:uid="{00000000-0005-0000-0000-000032010000}"/>
    <cellStyle name="Comma 43 2 2" xfId="481" xr:uid="{00000000-0005-0000-0000-000033010000}"/>
    <cellStyle name="Comma 43 3" xfId="377" xr:uid="{00000000-0005-0000-0000-000034010000}"/>
    <cellStyle name="Comma 44" xfId="154" xr:uid="{00000000-0005-0000-0000-000035010000}"/>
    <cellStyle name="Comma 44 2" xfId="258" xr:uid="{00000000-0005-0000-0000-000036010000}"/>
    <cellStyle name="Comma 44 2 2" xfId="482" xr:uid="{00000000-0005-0000-0000-000037010000}"/>
    <cellStyle name="Comma 44 3" xfId="378" xr:uid="{00000000-0005-0000-0000-000038010000}"/>
    <cellStyle name="Comma 45" xfId="151" xr:uid="{00000000-0005-0000-0000-000039010000}"/>
    <cellStyle name="Comma 45 2" xfId="255" xr:uid="{00000000-0005-0000-0000-00003A010000}"/>
    <cellStyle name="Comma 45 2 2" xfId="479" xr:uid="{00000000-0005-0000-0000-00003B010000}"/>
    <cellStyle name="Comma 45 3" xfId="375" xr:uid="{00000000-0005-0000-0000-00003C010000}"/>
    <cellStyle name="Comma 46" xfId="156" xr:uid="{00000000-0005-0000-0000-00003D010000}"/>
    <cellStyle name="Comma 46 2" xfId="260" xr:uid="{00000000-0005-0000-0000-00003E010000}"/>
    <cellStyle name="Comma 46 2 2" xfId="484" xr:uid="{00000000-0005-0000-0000-00003F010000}"/>
    <cellStyle name="Comma 46 3" xfId="380" xr:uid="{00000000-0005-0000-0000-000040010000}"/>
    <cellStyle name="Comma 47" xfId="157" xr:uid="{00000000-0005-0000-0000-000041010000}"/>
    <cellStyle name="Comma 47 2" xfId="261" xr:uid="{00000000-0005-0000-0000-000042010000}"/>
    <cellStyle name="Comma 47 2 2" xfId="485" xr:uid="{00000000-0005-0000-0000-000043010000}"/>
    <cellStyle name="Comma 47 3" xfId="381" xr:uid="{00000000-0005-0000-0000-000044010000}"/>
    <cellStyle name="Comma 48" xfId="158" xr:uid="{00000000-0005-0000-0000-000045010000}"/>
    <cellStyle name="Comma 48 2" xfId="262" xr:uid="{00000000-0005-0000-0000-000046010000}"/>
    <cellStyle name="Comma 48 2 2" xfId="486" xr:uid="{00000000-0005-0000-0000-000047010000}"/>
    <cellStyle name="Comma 48 3" xfId="382" xr:uid="{00000000-0005-0000-0000-000048010000}"/>
    <cellStyle name="Comma 49" xfId="159" xr:uid="{00000000-0005-0000-0000-000049010000}"/>
    <cellStyle name="Comma 49 2" xfId="263" xr:uid="{00000000-0005-0000-0000-00004A010000}"/>
    <cellStyle name="Comma 49 2 2" xfId="487" xr:uid="{00000000-0005-0000-0000-00004B010000}"/>
    <cellStyle name="Comma 49 3" xfId="383" xr:uid="{00000000-0005-0000-0000-00004C010000}"/>
    <cellStyle name="Comma 5" xfId="7" xr:uid="{00000000-0005-0000-0000-00004D010000}"/>
    <cellStyle name="Comma 5 2" xfId="23" xr:uid="{00000000-0005-0000-0000-00004E010000}"/>
    <cellStyle name="Comma 5 3" xfId="39" xr:uid="{00000000-0005-0000-0000-00004F010000}"/>
    <cellStyle name="Comma 5 3 2" xfId="115" xr:uid="{00000000-0005-0000-0000-000050010000}"/>
    <cellStyle name="Comma 5 3 2 2" xfId="219" xr:uid="{00000000-0005-0000-0000-000051010000}"/>
    <cellStyle name="Comma 5 3 2 2 2" xfId="443" xr:uid="{00000000-0005-0000-0000-000052010000}"/>
    <cellStyle name="Comma 5 3 2 3" xfId="339" xr:uid="{00000000-0005-0000-0000-000053010000}"/>
    <cellStyle name="Comma 5 3 3" xfId="180" xr:uid="{00000000-0005-0000-0000-000054010000}"/>
    <cellStyle name="Comma 5 3 3 2" xfId="404" xr:uid="{00000000-0005-0000-0000-000055010000}"/>
    <cellStyle name="Comma 5 3 4" xfId="301" xr:uid="{00000000-0005-0000-0000-000056010000}"/>
    <cellStyle name="Comma 5 4" xfId="104" xr:uid="{00000000-0005-0000-0000-000057010000}"/>
    <cellStyle name="Comma 5 4 2" xfId="208" xr:uid="{00000000-0005-0000-0000-000058010000}"/>
    <cellStyle name="Comma 5 4 2 2" xfId="432" xr:uid="{00000000-0005-0000-0000-000059010000}"/>
    <cellStyle name="Comma 5 4 3" xfId="328" xr:uid="{00000000-0005-0000-0000-00005A010000}"/>
    <cellStyle name="Comma 5 5" xfId="165" xr:uid="{00000000-0005-0000-0000-00005B010000}"/>
    <cellStyle name="Comma 5 5 2" xfId="389" xr:uid="{00000000-0005-0000-0000-00005C010000}"/>
    <cellStyle name="Comma 5 6" xfId="285" xr:uid="{00000000-0005-0000-0000-00005D010000}"/>
    <cellStyle name="Comma 50" xfId="160" xr:uid="{00000000-0005-0000-0000-00005E010000}"/>
    <cellStyle name="Comma 50 2" xfId="384" xr:uid="{00000000-0005-0000-0000-00005F010000}"/>
    <cellStyle name="Comma 51" xfId="167" xr:uid="{00000000-0005-0000-0000-000060010000}"/>
    <cellStyle name="Comma 51 2" xfId="391" xr:uid="{00000000-0005-0000-0000-000061010000}"/>
    <cellStyle name="Comma 52" xfId="194" xr:uid="{00000000-0005-0000-0000-000062010000}"/>
    <cellStyle name="Comma 52 2" xfId="418" xr:uid="{00000000-0005-0000-0000-000063010000}"/>
    <cellStyle name="Comma 53" xfId="264" xr:uid="{00000000-0005-0000-0000-000064010000}"/>
    <cellStyle name="Comma 54" xfId="269" xr:uid="{00000000-0005-0000-0000-000065010000}"/>
    <cellStyle name="Comma 55" xfId="271" xr:uid="{00000000-0005-0000-0000-000066010000}"/>
    <cellStyle name="Comma 56" xfId="268" xr:uid="{00000000-0005-0000-0000-000067010000}"/>
    <cellStyle name="Comma 57" xfId="270" xr:uid="{00000000-0005-0000-0000-000068010000}"/>
    <cellStyle name="Comma 58" xfId="272" xr:uid="{00000000-0005-0000-0000-000069010000}"/>
    <cellStyle name="Comma 59" xfId="274" xr:uid="{00000000-0005-0000-0000-00006A010000}"/>
    <cellStyle name="Comma 6" xfId="24" xr:uid="{00000000-0005-0000-0000-00006B010000}"/>
    <cellStyle name="Comma 60" xfId="275" xr:uid="{00000000-0005-0000-0000-00006C010000}"/>
    <cellStyle name="Comma 61" xfId="282" xr:uid="{00000000-0005-0000-0000-00006D010000}"/>
    <cellStyle name="Comma 62" xfId="277" xr:uid="{00000000-0005-0000-0000-00006E010000}"/>
    <cellStyle name="Comma 63" xfId="281" xr:uid="{00000000-0005-0000-0000-00006F010000}"/>
    <cellStyle name="Comma 64" xfId="273" xr:uid="{00000000-0005-0000-0000-000070010000}"/>
    <cellStyle name="Comma 65" xfId="283" xr:uid="{00000000-0005-0000-0000-000071010000}"/>
    <cellStyle name="Comma 66" xfId="286" xr:uid="{00000000-0005-0000-0000-000072010000}"/>
    <cellStyle name="Comma 67" xfId="290" xr:uid="{00000000-0005-0000-0000-000073010000}"/>
    <cellStyle name="Comma 68" xfId="292" xr:uid="{00000000-0005-0000-0000-000074010000}"/>
    <cellStyle name="Comma 69" xfId="489" xr:uid="{00000000-0005-0000-0000-000075010000}"/>
    <cellStyle name="Comma 7" xfId="17" xr:uid="{00000000-0005-0000-0000-000076010000}"/>
    <cellStyle name="Comma 7 2" xfId="42" xr:uid="{00000000-0005-0000-0000-000077010000}"/>
    <cellStyle name="Comma 7 2 2" xfId="117" xr:uid="{00000000-0005-0000-0000-000078010000}"/>
    <cellStyle name="Comma 7 2 2 2" xfId="221" xr:uid="{00000000-0005-0000-0000-000079010000}"/>
    <cellStyle name="Comma 7 2 2 2 2" xfId="445" xr:uid="{00000000-0005-0000-0000-00007A010000}"/>
    <cellStyle name="Comma 7 2 2 3" xfId="341" xr:uid="{00000000-0005-0000-0000-00007B010000}"/>
    <cellStyle name="Comma 7 2 3" xfId="182" xr:uid="{00000000-0005-0000-0000-00007C010000}"/>
    <cellStyle name="Comma 7 2 3 2" xfId="406" xr:uid="{00000000-0005-0000-0000-00007D010000}"/>
    <cellStyle name="Comma 7 2 4" xfId="303" xr:uid="{00000000-0005-0000-0000-00007E010000}"/>
    <cellStyle name="Comma 7 3" xfId="99" xr:uid="{00000000-0005-0000-0000-00007F010000}"/>
    <cellStyle name="Comma 7 3 2" xfId="203" xr:uid="{00000000-0005-0000-0000-000080010000}"/>
    <cellStyle name="Comma 7 3 2 2" xfId="427" xr:uid="{00000000-0005-0000-0000-000081010000}"/>
    <cellStyle name="Comma 7 3 3" xfId="323" xr:uid="{00000000-0005-0000-0000-000082010000}"/>
    <cellStyle name="Comma 7 4" xfId="168" xr:uid="{00000000-0005-0000-0000-000083010000}"/>
    <cellStyle name="Comma 7 4 2" xfId="392" xr:uid="{00000000-0005-0000-0000-000084010000}"/>
    <cellStyle name="Comma 7 5" xfId="287" xr:uid="{00000000-0005-0000-0000-000085010000}"/>
    <cellStyle name="Comma 8" xfId="29" xr:uid="{00000000-0005-0000-0000-000086010000}"/>
    <cellStyle name="Comma 8 2" xfId="47" xr:uid="{00000000-0005-0000-0000-000087010000}"/>
    <cellStyle name="Comma 8 2 2" xfId="122" xr:uid="{00000000-0005-0000-0000-000088010000}"/>
    <cellStyle name="Comma 8 2 2 2" xfId="226" xr:uid="{00000000-0005-0000-0000-000089010000}"/>
    <cellStyle name="Comma 8 2 2 2 2" xfId="450" xr:uid="{00000000-0005-0000-0000-00008A010000}"/>
    <cellStyle name="Comma 8 2 2 3" xfId="346" xr:uid="{00000000-0005-0000-0000-00008B010000}"/>
    <cellStyle name="Comma 8 2 3" xfId="187" xr:uid="{00000000-0005-0000-0000-00008C010000}"/>
    <cellStyle name="Comma 8 2 3 2" xfId="411" xr:uid="{00000000-0005-0000-0000-00008D010000}"/>
    <cellStyle name="Comma 8 2 4" xfId="308" xr:uid="{00000000-0005-0000-0000-00008E010000}"/>
    <cellStyle name="Comma 8 3" xfId="52" xr:uid="{00000000-0005-0000-0000-00008F010000}"/>
    <cellStyle name="Comma 8 3 2" xfId="192" xr:uid="{00000000-0005-0000-0000-000090010000}"/>
    <cellStyle name="Comma 8 3 2 2" xfId="416" xr:uid="{00000000-0005-0000-0000-000091010000}"/>
    <cellStyle name="Comma 8 3 3" xfId="313" xr:uid="{00000000-0005-0000-0000-000092010000}"/>
    <cellStyle name="Comma 8 4" xfId="171" xr:uid="{00000000-0005-0000-0000-000093010000}"/>
    <cellStyle name="Comma 8 4 2" xfId="395" xr:uid="{00000000-0005-0000-0000-000094010000}"/>
    <cellStyle name="Comma 8 5" xfId="291" xr:uid="{00000000-0005-0000-0000-000095010000}"/>
    <cellStyle name="Comma 9" xfId="31" xr:uid="{00000000-0005-0000-0000-000096010000}"/>
    <cellStyle name="Comma 9 2" xfId="49" xr:uid="{00000000-0005-0000-0000-000097010000}"/>
    <cellStyle name="Comma 9 2 2" xfId="124" xr:uid="{00000000-0005-0000-0000-000098010000}"/>
    <cellStyle name="Comma 9 2 2 2" xfId="228" xr:uid="{00000000-0005-0000-0000-000099010000}"/>
    <cellStyle name="Comma 9 2 2 2 2" xfId="452" xr:uid="{00000000-0005-0000-0000-00009A010000}"/>
    <cellStyle name="Comma 9 2 2 3" xfId="348" xr:uid="{00000000-0005-0000-0000-00009B010000}"/>
    <cellStyle name="Comma 9 2 3" xfId="189" xr:uid="{00000000-0005-0000-0000-00009C010000}"/>
    <cellStyle name="Comma 9 2 3 2" xfId="413" xr:uid="{00000000-0005-0000-0000-00009D010000}"/>
    <cellStyle name="Comma 9 2 4" xfId="310" xr:uid="{00000000-0005-0000-0000-00009E010000}"/>
    <cellStyle name="Comma 9 3" xfId="90" xr:uid="{00000000-0005-0000-0000-00009F010000}"/>
    <cellStyle name="Comma 9 3 2" xfId="196" xr:uid="{00000000-0005-0000-0000-0000A0010000}"/>
    <cellStyle name="Comma 9 3 2 2" xfId="420" xr:uid="{00000000-0005-0000-0000-0000A1010000}"/>
    <cellStyle name="Comma 9 3 3" xfId="316" xr:uid="{00000000-0005-0000-0000-0000A2010000}"/>
    <cellStyle name="Comma 9 4" xfId="172" xr:uid="{00000000-0005-0000-0000-0000A3010000}"/>
    <cellStyle name="Comma 9 4 2" xfId="396" xr:uid="{00000000-0005-0000-0000-0000A4010000}"/>
    <cellStyle name="Comma 9 5" xfId="293" xr:uid="{00000000-0005-0000-0000-0000A5010000}"/>
    <cellStyle name="Currency 2" xfId="8" xr:uid="{00000000-0005-0000-0000-0000A6010000}"/>
    <cellStyle name="Currency 2 2" xfId="40" xr:uid="{00000000-0005-0000-0000-0000A7010000}"/>
    <cellStyle name="Explanatory Text 2" xfId="81" xr:uid="{00000000-0005-0000-0000-0000A8010000}"/>
    <cellStyle name="Heading 1 2" xfId="82" xr:uid="{00000000-0005-0000-0000-0000A9010000}"/>
    <cellStyle name="Heading 2 2" xfId="83" xr:uid="{00000000-0005-0000-0000-0000AA010000}"/>
    <cellStyle name="Heading 3 2" xfId="84" xr:uid="{00000000-0005-0000-0000-0000AB010000}"/>
    <cellStyle name="Heading 4 2" xfId="85" xr:uid="{00000000-0005-0000-0000-0000AC010000}"/>
    <cellStyle name="Input 2" xfId="86" xr:uid="{00000000-0005-0000-0000-0000AD010000}"/>
    <cellStyle name="Linked Cell 2" xfId="87" xr:uid="{00000000-0005-0000-0000-0000AE010000}"/>
    <cellStyle name="Neutral 2" xfId="88" xr:uid="{00000000-0005-0000-0000-0000AF010000}"/>
    <cellStyle name="Normal" xfId="0" builtinId="0"/>
    <cellStyle name="Normal 19 2" xfId="9" xr:uid="{00000000-0005-0000-0000-0000B0010000}"/>
    <cellStyle name="Normal 19 2 2" xfId="266" xr:uid="{00000000-0005-0000-0000-0000B1010000}"/>
    <cellStyle name="Normal 2" xfId="10" xr:uid="{00000000-0005-0000-0000-0000B2010000}"/>
    <cellStyle name="Normal 2 10 2" xfId="11" xr:uid="{00000000-0005-0000-0000-0000B3010000}"/>
    <cellStyle name="Normal 2 10 2 2" xfId="26" xr:uid="{00000000-0005-0000-0000-0000B4010000}"/>
    <cellStyle name="Normal 2 2" xfId="25" xr:uid="{00000000-0005-0000-0000-0000B5010000}"/>
    <cellStyle name="Normal 2 2 2" xfId="45" xr:uid="{00000000-0005-0000-0000-0000B6010000}"/>
    <cellStyle name="Normal 2 2 2 2" xfId="120" xr:uid="{00000000-0005-0000-0000-0000B7010000}"/>
    <cellStyle name="Normal 2 2 2 2 2" xfId="224" xr:uid="{00000000-0005-0000-0000-0000B8010000}"/>
    <cellStyle name="Normal 2 2 2 2 2 2" xfId="448" xr:uid="{00000000-0005-0000-0000-0000B9010000}"/>
    <cellStyle name="Normal 2 2 2 2 3" xfId="344" xr:uid="{00000000-0005-0000-0000-0000BA010000}"/>
    <cellStyle name="Normal 2 2 2 3" xfId="185" xr:uid="{00000000-0005-0000-0000-0000BB010000}"/>
    <cellStyle name="Normal 2 2 2 3 2" xfId="409" xr:uid="{00000000-0005-0000-0000-0000BC010000}"/>
    <cellStyle name="Normal 2 2 2 4" xfId="306" xr:uid="{00000000-0005-0000-0000-0000BD010000}"/>
    <cellStyle name="Normal 2 2 3" xfId="96" xr:uid="{00000000-0005-0000-0000-0000BE010000}"/>
    <cellStyle name="Normal 2 2 3 2" xfId="200" xr:uid="{00000000-0005-0000-0000-0000BF010000}"/>
    <cellStyle name="Normal 2 2 3 2 2" xfId="424" xr:uid="{00000000-0005-0000-0000-0000C0010000}"/>
    <cellStyle name="Normal 2 2 3 3" xfId="320" xr:uid="{00000000-0005-0000-0000-0000C1010000}"/>
    <cellStyle name="Normal 2 2 4" xfId="170" xr:uid="{00000000-0005-0000-0000-0000C2010000}"/>
    <cellStyle name="Normal 2 2 4 2" xfId="394" xr:uid="{00000000-0005-0000-0000-0000C3010000}"/>
    <cellStyle name="Normal 2 2 5" xfId="289" xr:uid="{00000000-0005-0000-0000-0000C4010000}"/>
    <cellStyle name="Normal 2 3" xfId="34" xr:uid="{00000000-0005-0000-0000-0000C5010000}"/>
    <cellStyle name="Normal 2 3 2" xfId="94" xr:uid="{00000000-0005-0000-0000-0000C6010000}"/>
    <cellStyle name="Normal 2 3 2 2" xfId="199" xr:uid="{00000000-0005-0000-0000-0000C7010000}"/>
    <cellStyle name="Normal 2 3 2 2 2" xfId="423" xr:uid="{00000000-0005-0000-0000-0000C8010000}"/>
    <cellStyle name="Normal 2 3 2 3" xfId="319" xr:uid="{00000000-0005-0000-0000-0000C9010000}"/>
    <cellStyle name="Normal 2 3 3" xfId="175" xr:uid="{00000000-0005-0000-0000-0000CA010000}"/>
    <cellStyle name="Normal 2 3 3 2" xfId="399" xr:uid="{00000000-0005-0000-0000-0000CB010000}"/>
    <cellStyle name="Normal 2 3 4" xfId="296" xr:uid="{00000000-0005-0000-0000-0000CC010000}"/>
    <cellStyle name="Normal 2 4" xfId="89" xr:uid="{00000000-0005-0000-0000-0000CD010000}"/>
    <cellStyle name="Normal 2 4 2" xfId="195" xr:uid="{00000000-0005-0000-0000-0000CE010000}"/>
    <cellStyle name="Normal 2 4 2 2" xfId="419" xr:uid="{00000000-0005-0000-0000-0000CF010000}"/>
    <cellStyle name="Normal 2 4 3" xfId="315" xr:uid="{00000000-0005-0000-0000-0000D0010000}"/>
    <cellStyle name="Normal 2 5" xfId="140" xr:uid="{00000000-0005-0000-0000-0000D1010000}"/>
    <cellStyle name="Normal 2 5 2" xfId="244" xr:uid="{00000000-0005-0000-0000-0000D2010000}"/>
    <cellStyle name="Normal 2 5 2 2" xfId="468" xr:uid="{00000000-0005-0000-0000-0000D3010000}"/>
    <cellStyle name="Normal 2 5 3" xfId="364" xr:uid="{00000000-0005-0000-0000-0000D4010000}"/>
    <cellStyle name="Normal 2 6" xfId="148" xr:uid="{00000000-0005-0000-0000-0000D5010000}"/>
    <cellStyle name="Normal 2 6 2" xfId="252" xr:uid="{00000000-0005-0000-0000-0000D6010000}"/>
    <cellStyle name="Normal 2 6 2 2" xfId="476" xr:uid="{00000000-0005-0000-0000-0000D7010000}"/>
    <cellStyle name="Normal 2 6 3" xfId="372" xr:uid="{00000000-0005-0000-0000-0000D8010000}"/>
    <cellStyle name="Normal 2 7" xfId="166" xr:uid="{00000000-0005-0000-0000-0000D9010000}"/>
    <cellStyle name="Normal 2 7 2" xfId="390" xr:uid="{00000000-0005-0000-0000-0000DA010000}"/>
    <cellStyle name="Normal 2 8" xfId="267" xr:uid="{00000000-0005-0000-0000-0000DB010000}"/>
    <cellStyle name="Normal 2 9" xfId="276" xr:uid="{00000000-0005-0000-0000-0000DC010000}"/>
    <cellStyle name="Normal 3" xfId="27" xr:uid="{00000000-0005-0000-0000-0000DD010000}"/>
    <cellStyle name="Normal 3 2" xfId="91" xr:uid="{00000000-0005-0000-0000-0000DE010000}"/>
    <cellStyle name="Normal 4" xfId="28" xr:uid="{00000000-0005-0000-0000-0000DF010000}"/>
    <cellStyle name="Normal 5" xfId="16" xr:uid="{00000000-0005-0000-0000-0000E0010000}"/>
    <cellStyle name="Normal 6" xfId="488" xr:uid="{00000000-0005-0000-0000-0000E1010000}"/>
    <cellStyle name="Normal_Tros_el_novi_Rogac" xfId="490" xr:uid="{00000000-0005-0000-0000-0000E2010000}"/>
    <cellStyle name="Normal_Troskovnik" xfId="12" xr:uid="{00000000-0005-0000-0000-0000E3010000}"/>
    <cellStyle name="Normal_TROŠKOVNIK - KAM - ŽUTO" xfId="13" xr:uid="{00000000-0005-0000-0000-0000E4010000}"/>
    <cellStyle name="Obično 2 2 2 3" xfId="14" xr:uid="{00000000-0005-0000-0000-0000E6010000}"/>
    <cellStyle name="Obično 2 2 22" xfId="15" xr:uid="{00000000-0005-0000-0000-0000E7010000}"/>
    <cellStyle name="Obično 2 2 22 2" xfId="30" xr:uid="{00000000-0005-0000-0000-0000E8010000}"/>
    <cellStyle name="Total 2" xfId="95" xr:uid="{00000000-0005-0000-0000-0000E9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DDDDDD"/>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F68"/>
  <sheetViews>
    <sheetView view="pageLayout" topLeftCell="A199" zoomScaleSheetLayoutView="100" workbookViewId="0">
      <selection sqref="A1:A68"/>
    </sheetView>
  </sheetViews>
  <sheetFormatPr defaultRowHeight="12.75"/>
  <cols>
    <col min="1" max="1" width="100.7109375" style="42" customWidth="1"/>
  </cols>
  <sheetData>
    <row r="1" spans="1:6" ht="14.25" customHeight="1">
      <c r="A1" s="393" t="s">
        <v>13</v>
      </c>
      <c r="B1" s="43"/>
      <c r="C1" s="43"/>
      <c r="D1" s="43"/>
      <c r="E1" s="43"/>
      <c r="F1" s="43"/>
    </row>
    <row r="2" spans="1:6" ht="25.5" customHeight="1">
      <c r="A2" s="394" t="s">
        <v>251</v>
      </c>
      <c r="B2" s="44"/>
      <c r="C2" s="44"/>
      <c r="D2" s="44"/>
      <c r="E2" s="44"/>
      <c r="F2" s="44"/>
    </row>
    <row r="3" spans="1:6" ht="12.75" customHeight="1">
      <c r="A3" s="395" t="s">
        <v>70</v>
      </c>
      <c r="B3" s="45"/>
      <c r="C3" s="45"/>
      <c r="D3" s="45"/>
      <c r="E3" s="45"/>
      <c r="F3" s="45"/>
    </row>
    <row r="4" spans="1:6">
      <c r="A4" s="396"/>
    </row>
    <row r="5" spans="1:6">
      <c r="A5" s="397" t="s">
        <v>124</v>
      </c>
    </row>
    <row r="6" spans="1:6" ht="76.5">
      <c r="A6" s="397" t="s">
        <v>125</v>
      </c>
    </row>
    <row r="7" spans="1:6" ht="38.25">
      <c r="A7" s="397" t="s">
        <v>126</v>
      </c>
    </row>
    <row r="8" spans="1:6" s="46" customFormat="1" ht="76.5">
      <c r="A8" s="398" t="s">
        <v>127</v>
      </c>
    </row>
    <row r="9" spans="1:6" s="46" customFormat="1" ht="165.2" customHeight="1">
      <c r="A9" s="398" t="s">
        <v>59</v>
      </c>
    </row>
    <row r="10" spans="1:6" s="46" customFormat="1" ht="114.75">
      <c r="A10" s="392" t="s">
        <v>128</v>
      </c>
    </row>
    <row r="11" spans="1:6" s="46" customFormat="1" ht="51">
      <c r="A11" s="398" t="s">
        <v>66</v>
      </c>
    </row>
    <row r="12" spans="1:6" s="46" customFormat="1" ht="78" customHeight="1">
      <c r="A12" s="399" t="s">
        <v>86</v>
      </c>
    </row>
    <row r="13" spans="1:6" s="46" customFormat="1" ht="51">
      <c r="A13" s="399" t="s">
        <v>56</v>
      </c>
    </row>
    <row r="14" spans="1:6" s="46" customFormat="1">
      <c r="A14" s="399"/>
    </row>
    <row r="15" spans="1:6" s="46" customFormat="1">
      <c r="A15" s="399"/>
    </row>
    <row r="16" spans="1:6" s="46" customFormat="1" ht="38.25">
      <c r="A16" s="399" t="s">
        <v>87</v>
      </c>
    </row>
    <row r="17" spans="1:1" s="46" customFormat="1" ht="51">
      <c r="A17" s="400" t="s">
        <v>91</v>
      </c>
    </row>
    <row r="18" spans="1:1" s="46" customFormat="1" ht="38.25">
      <c r="A18" s="400" t="s">
        <v>90</v>
      </c>
    </row>
    <row r="19" spans="1:1" s="46" customFormat="1" ht="114.75">
      <c r="A19" s="401" t="s">
        <v>129</v>
      </c>
    </row>
    <row r="20" spans="1:1" ht="165.75">
      <c r="A20" s="401" t="s">
        <v>122</v>
      </c>
    </row>
    <row r="21" spans="1:1" ht="63.75">
      <c r="A21" s="401" t="s">
        <v>123</v>
      </c>
    </row>
    <row r="22" spans="1:1" ht="178.5">
      <c r="A22" s="402" t="s">
        <v>60</v>
      </c>
    </row>
    <row r="23" spans="1:1" s="46" customFormat="1">
      <c r="A23" s="400" t="s">
        <v>88</v>
      </c>
    </row>
    <row r="24" spans="1:1" s="46" customFormat="1" ht="25.5">
      <c r="A24" s="400" t="s">
        <v>24</v>
      </c>
    </row>
    <row r="25" spans="1:1" s="46" customFormat="1">
      <c r="A25" s="400" t="s">
        <v>25</v>
      </c>
    </row>
    <row r="26" spans="1:1" s="46" customFormat="1" ht="25.5">
      <c r="A26" s="400" t="s">
        <v>58</v>
      </c>
    </row>
    <row r="27" spans="1:1" s="46" customFormat="1">
      <c r="A27" s="400"/>
    </row>
    <row r="28" spans="1:1" s="46" customFormat="1">
      <c r="A28" s="400"/>
    </row>
    <row r="29" spans="1:1" s="46" customFormat="1">
      <c r="A29" s="400"/>
    </row>
    <row r="30" spans="1:1" s="46" customFormat="1">
      <c r="A30" s="400"/>
    </row>
    <row r="31" spans="1:1" s="46" customFormat="1">
      <c r="A31" s="400" t="s">
        <v>26</v>
      </c>
    </row>
    <row r="32" spans="1:1" s="46" customFormat="1" ht="26.25" customHeight="1">
      <c r="A32" s="403" t="s">
        <v>49</v>
      </c>
    </row>
    <row r="33" spans="1:1" s="46" customFormat="1" ht="25.5">
      <c r="A33" s="403" t="s">
        <v>27</v>
      </c>
    </row>
    <row r="34" spans="1:1" s="46" customFormat="1" ht="25.5">
      <c r="A34" s="400" t="s">
        <v>28</v>
      </c>
    </row>
    <row r="35" spans="1:1" s="46" customFormat="1">
      <c r="A35" s="400"/>
    </row>
    <row r="36" spans="1:1" s="46" customFormat="1" ht="38.25">
      <c r="A36" s="403" t="s">
        <v>130</v>
      </c>
    </row>
    <row r="37" spans="1:1" s="46" customFormat="1" ht="25.5">
      <c r="A37" s="403" t="s">
        <v>131</v>
      </c>
    </row>
    <row r="38" spans="1:1" s="46" customFormat="1" ht="38.25">
      <c r="A38" s="404" t="s">
        <v>132</v>
      </c>
    </row>
    <row r="39" spans="1:1" ht="38.25">
      <c r="A39" s="405" t="s">
        <v>89</v>
      </c>
    </row>
    <row r="40" spans="1:1" ht="27" customHeight="1">
      <c r="A40" s="403" t="s">
        <v>133</v>
      </c>
    </row>
    <row r="41" spans="1:1">
      <c r="A41" s="403" t="s">
        <v>29</v>
      </c>
    </row>
    <row r="42" spans="1:1" s="46" customFormat="1" ht="25.5">
      <c r="A42" s="406" t="s">
        <v>51</v>
      </c>
    </row>
    <row r="43" spans="1:1" s="46" customFormat="1" ht="51">
      <c r="A43" s="402" t="s">
        <v>134</v>
      </c>
    </row>
    <row r="44" spans="1:1" s="46" customFormat="1" ht="38.25">
      <c r="A44" s="402" t="s">
        <v>30</v>
      </c>
    </row>
    <row r="45" spans="1:1" s="46" customFormat="1" ht="51">
      <c r="A45" s="402" t="s">
        <v>31</v>
      </c>
    </row>
    <row r="46" spans="1:1" s="46" customFormat="1" ht="25.5">
      <c r="A46" s="407" t="s">
        <v>52</v>
      </c>
    </row>
    <row r="47" spans="1:1" s="46" customFormat="1" ht="25.5">
      <c r="A47" s="402" t="s">
        <v>32</v>
      </c>
    </row>
    <row r="48" spans="1:1" s="46" customFormat="1" ht="25.5">
      <c r="A48" s="402" t="s">
        <v>33</v>
      </c>
    </row>
    <row r="49" spans="1:1" s="46" customFormat="1" ht="25.5">
      <c r="A49" s="407" t="s">
        <v>53</v>
      </c>
    </row>
    <row r="50" spans="1:1" s="46" customFormat="1">
      <c r="A50" s="402" t="s">
        <v>61</v>
      </c>
    </row>
    <row r="51" spans="1:1" s="46" customFormat="1" ht="27" customHeight="1">
      <c r="A51" s="402" t="s">
        <v>34</v>
      </c>
    </row>
    <row r="52" spans="1:1" s="46" customFormat="1" ht="22.7" customHeight="1">
      <c r="A52" s="402" t="s">
        <v>35</v>
      </c>
    </row>
    <row r="53" spans="1:1" s="46" customFormat="1" ht="25.5">
      <c r="A53" s="402" t="s">
        <v>36</v>
      </c>
    </row>
    <row r="54" spans="1:1" s="46" customFormat="1">
      <c r="A54" s="408" t="s">
        <v>37</v>
      </c>
    </row>
    <row r="55" spans="1:1" s="46" customFormat="1" ht="38.25">
      <c r="A55" s="402" t="s">
        <v>38</v>
      </c>
    </row>
    <row r="56" spans="1:1" s="46" customFormat="1" ht="38.25">
      <c r="A56" s="402" t="s">
        <v>39</v>
      </c>
    </row>
    <row r="57" spans="1:1" s="46" customFormat="1">
      <c r="A57" s="408" t="s">
        <v>40</v>
      </c>
    </row>
    <row r="58" spans="1:1" s="46" customFormat="1" ht="25.5">
      <c r="A58" s="402" t="s">
        <v>41</v>
      </c>
    </row>
    <row r="59" spans="1:1" s="46" customFormat="1" ht="25.5">
      <c r="A59" s="407" t="s">
        <v>54</v>
      </c>
    </row>
    <row r="60" spans="1:1" ht="76.5">
      <c r="A60" s="402" t="s">
        <v>50</v>
      </c>
    </row>
    <row r="61" spans="1:1" ht="25.5">
      <c r="A61" s="402" t="s">
        <v>62</v>
      </c>
    </row>
    <row r="62" spans="1:1" ht="25.5">
      <c r="A62" s="407" t="s">
        <v>55</v>
      </c>
    </row>
    <row r="63" spans="1:1" ht="139.5" customHeight="1">
      <c r="A63" s="402" t="s">
        <v>135</v>
      </c>
    </row>
    <row r="64" spans="1:1" ht="105.75" customHeight="1">
      <c r="A64" s="402" t="s">
        <v>63</v>
      </c>
    </row>
    <row r="65" spans="1:1" ht="25.5">
      <c r="A65" s="402" t="s">
        <v>136</v>
      </c>
    </row>
    <row r="66" spans="1:1">
      <c r="A66" s="402" t="s">
        <v>64</v>
      </c>
    </row>
    <row r="67" spans="1:1" ht="38.25">
      <c r="A67" s="409" t="s">
        <v>65</v>
      </c>
    </row>
    <row r="68" spans="1:1">
      <c r="A68" s="409" t="s">
        <v>137</v>
      </c>
    </row>
  </sheetData>
  <sheetProtection sheet="1" objects="1" scenarios="1"/>
  <pageMargins left="0.62992125984251968" right="0.19685039370078741" top="0.86614173228346458" bottom="0.39370078740157483" header="0.31496062992125984" footer="0.31496062992125984"/>
  <pageSetup paperSize="9" fitToHeight="0" orientation="portrait" horizontalDpi="300" verticalDpi="300" r:id="rId1"/>
  <headerFooter>
    <oddHeader xml:space="preserve">&amp;L&amp;"Arial Narrow,Regular"&amp;8Br.T.D.: 1173/21-1TROŠKOVNIK RADOVA SANACIJE&amp;R&amp;G   </oddHeader>
    <oddFooter>&amp;L&amp;9Investitor:Grad Zadar, Narodni trg br.;23000 Zadar&amp;C&amp;9&amp;GSANACIJA GATA I OBALNOG ZIDA U UVALI FOŠA, GRAD ZADAR&amp;R&amp;9stranica  &amp;P/&amp;N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sheetPr>
  <dimension ref="A1:F40"/>
  <sheetViews>
    <sheetView showGridLines="0" tabSelected="1" showRuler="0" showWhiteSpace="0" view="pageLayout" topLeftCell="A10" zoomScaleSheetLayoutView="100" workbookViewId="0">
      <selection activeCell="E21" sqref="E21"/>
    </sheetView>
  </sheetViews>
  <sheetFormatPr defaultColWidth="8.85546875" defaultRowHeight="12.75"/>
  <cols>
    <col min="1" max="1" width="8.28515625" style="17" customWidth="1"/>
    <col min="2" max="2" width="42.28515625" style="18" customWidth="1"/>
    <col min="3" max="3" width="7.5703125" style="4" bestFit="1" customWidth="1"/>
    <col min="4" max="4" width="10.140625" style="25" customWidth="1"/>
    <col min="5" max="5" width="11.7109375" style="5" bestFit="1" customWidth="1"/>
    <col min="6" max="6" width="12.42578125" style="6" customWidth="1"/>
    <col min="7" max="16384" width="8.85546875" style="4"/>
  </cols>
  <sheetData>
    <row r="1" spans="1:6">
      <c r="A1" s="457" t="s">
        <v>13</v>
      </c>
      <c r="B1" s="458"/>
      <c r="C1" s="458"/>
      <c r="D1" s="458"/>
      <c r="E1" s="458"/>
      <c r="F1" s="459"/>
    </row>
    <row r="2" spans="1:6" ht="27.75" customHeight="1">
      <c r="A2" s="460" t="s">
        <v>250</v>
      </c>
      <c r="B2" s="461"/>
      <c r="C2" s="461"/>
      <c r="D2" s="461"/>
      <c r="E2" s="461"/>
      <c r="F2" s="462"/>
    </row>
    <row r="3" spans="1:6" ht="13.5" customHeight="1">
      <c r="A3" s="463" t="s">
        <v>73</v>
      </c>
      <c r="B3" s="464"/>
      <c r="C3" s="464"/>
      <c r="D3" s="464"/>
      <c r="E3" s="464"/>
      <c r="F3" s="465"/>
    </row>
    <row r="4" spans="1:6">
      <c r="A4" s="75" t="s">
        <v>43</v>
      </c>
      <c r="B4" s="75" t="s">
        <v>44</v>
      </c>
      <c r="C4" s="75" t="s">
        <v>45</v>
      </c>
      <c r="D4" s="75" t="s">
        <v>46</v>
      </c>
      <c r="E4" s="76" t="s">
        <v>47</v>
      </c>
      <c r="F4" s="77" t="s">
        <v>48</v>
      </c>
    </row>
    <row r="5" spans="1:6" ht="9" customHeight="1">
      <c r="A5" s="14"/>
      <c r="C5" s="8"/>
      <c r="D5" s="22"/>
      <c r="E5" s="15"/>
      <c r="F5" s="16"/>
    </row>
    <row r="6" spans="1:6">
      <c r="A6" s="79" t="s">
        <v>17</v>
      </c>
      <c r="B6" s="80" t="s">
        <v>22</v>
      </c>
      <c r="C6" s="81"/>
      <c r="D6" s="82"/>
      <c r="E6" s="83"/>
      <c r="F6" s="84"/>
    </row>
    <row r="7" spans="1:6">
      <c r="A7" s="56"/>
      <c r="B7" s="57"/>
      <c r="C7" s="58"/>
      <c r="D7" s="59"/>
      <c r="E7" s="385"/>
      <c r="F7" s="60"/>
    </row>
    <row r="8" spans="1:6" s="144" customFormat="1" ht="25.5">
      <c r="A8" s="194" t="s">
        <v>14</v>
      </c>
      <c r="B8" s="173" t="s">
        <v>121</v>
      </c>
      <c r="C8" s="193" t="s">
        <v>12</v>
      </c>
      <c r="D8" s="193"/>
      <c r="E8" s="386"/>
      <c r="F8" s="128" t="s">
        <v>12</v>
      </c>
    </row>
    <row r="9" spans="1:6" s="144" customFormat="1" ht="140.25">
      <c r="A9" s="194"/>
      <c r="B9" s="173" t="s">
        <v>108</v>
      </c>
      <c r="C9" s="193"/>
      <c r="D9" s="193"/>
      <c r="E9" s="386"/>
      <c r="F9" s="128"/>
    </row>
    <row r="10" spans="1:6" s="144" customFormat="1" ht="102">
      <c r="A10" s="194"/>
      <c r="B10" s="173" t="s">
        <v>109</v>
      </c>
      <c r="C10" s="193"/>
      <c r="D10" s="193"/>
      <c r="E10" s="386"/>
      <c r="F10" s="128"/>
    </row>
    <row r="11" spans="1:6" s="144" customFormat="1" ht="89.25">
      <c r="A11" s="194"/>
      <c r="B11" s="173" t="s">
        <v>110</v>
      </c>
      <c r="C11" s="193"/>
      <c r="D11" s="193"/>
      <c r="E11" s="386"/>
      <c r="F11" s="128"/>
    </row>
    <row r="12" spans="1:6" s="144" customFormat="1" ht="127.5">
      <c r="A12" s="194"/>
      <c r="B12" s="173" t="s">
        <v>111</v>
      </c>
      <c r="C12" s="193"/>
      <c r="D12" s="193"/>
      <c r="E12" s="386"/>
      <c r="F12" s="128"/>
    </row>
    <row r="13" spans="1:6" s="144" customFormat="1" ht="78.75" customHeight="1">
      <c r="A13" s="194"/>
      <c r="B13" s="173" t="s">
        <v>245</v>
      </c>
      <c r="C13" s="175" t="s">
        <v>11</v>
      </c>
      <c r="D13" s="309">
        <v>1</v>
      </c>
      <c r="E13" s="388"/>
      <c r="F13" s="148">
        <f>D13*E13</f>
        <v>0</v>
      </c>
    </row>
    <row r="14" spans="1:6" s="144" customFormat="1">
      <c r="A14" s="194"/>
      <c r="B14" s="173"/>
      <c r="C14" s="193"/>
      <c r="D14" s="193"/>
      <c r="E14" s="386"/>
      <c r="F14" s="174"/>
    </row>
    <row r="15" spans="1:6" s="144" customFormat="1" ht="63.75">
      <c r="A15" s="325" t="s">
        <v>15</v>
      </c>
      <c r="B15" s="126" t="s">
        <v>317</v>
      </c>
      <c r="C15" s="175"/>
      <c r="D15" s="176"/>
      <c r="E15" s="387"/>
      <c r="F15" s="148"/>
    </row>
    <row r="16" spans="1:6" s="144" customFormat="1" ht="51" customHeight="1">
      <c r="A16" s="325"/>
      <c r="B16" s="326" t="s">
        <v>311</v>
      </c>
      <c r="C16" s="175"/>
      <c r="D16" s="176"/>
      <c r="E16" s="387"/>
      <c r="F16" s="148"/>
    </row>
    <row r="17" spans="1:6" s="144" customFormat="1" ht="38.25">
      <c r="A17" s="325"/>
      <c r="B17" s="326" t="s">
        <v>312</v>
      </c>
      <c r="C17" s="175"/>
      <c r="D17" s="176"/>
      <c r="E17" s="387"/>
      <c r="F17" s="148"/>
    </row>
    <row r="18" spans="1:6" s="144" customFormat="1" ht="114.75">
      <c r="A18" s="325"/>
      <c r="B18" s="326" t="s">
        <v>307</v>
      </c>
      <c r="C18" s="175"/>
      <c r="D18" s="176"/>
      <c r="E18" s="387"/>
      <c r="F18" s="148"/>
    </row>
    <row r="19" spans="1:6" s="144" customFormat="1" ht="51">
      <c r="A19" s="325"/>
      <c r="B19" s="326" t="s">
        <v>308</v>
      </c>
      <c r="C19" s="175"/>
      <c r="D19" s="176"/>
      <c r="E19" s="387"/>
      <c r="F19" s="148"/>
    </row>
    <row r="20" spans="1:6" s="144" customFormat="1" ht="76.5">
      <c r="A20" s="325"/>
      <c r="B20" s="326" t="s">
        <v>309</v>
      </c>
      <c r="C20" s="175"/>
      <c r="D20" s="176"/>
      <c r="E20" s="387"/>
      <c r="F20" s="148"/>
    </row>
    <row r="21" spans="1:6" s="144" customFormat="1" ht="11.25" customHeight="1">
      <c r="A21" s="134"/>
      <c r="B21" s="326"/>
      <c r="C21" s="175" t="s">
        <v>11</v>
      </c>
      <c r="D21" s="309">
        <v>1</v>
      </c>
      <c r="E21" s="388"/>
      <c r="F21" s="148">
        <f>D21*E21</f>
        <v>0</v>
      </c>
    </row>
    <row r="22" spans="1:6" s="144" customFormat="1">
      <c r="A22" s="194"/>
      <c r="B22" s="173"/>
      <c r="C22" s="193"/>
      <c r="D22" s="193"/>
      <c r="E22" s="386"/>
      <c r="F22" s="174"/>
    </row>
    <row r="23" spans="1:6" s="144" customFormat="1" ht="25.5">
      <c r="A23" s="194" t="s">
        <v>16</v>
      </c>
      <c r="B23" s="190" t="s">
        <v>138</v>
      </c>
      <c r="C23" s="175"/>
      <c r="D23" s="176"/>
      <c r="E23" s="389"/>
      <c r="F23" s="174"/>
    </row>
    <row r="24" spans="1:6" s="144" customFormat="1" ht="51">
      <c r="A24" s="188"/>
      <c r="B24" s="126" t="s">
        <v>246</v>
      </c>
      <c r="C24" s="175"/>
      <c r="D24" s="176"/>
      <c r="E24" s="389"/>
      <c r="F24" s="174"/>
    </row>
    <row r="25" spans="1:6" s="144" customFormat="1">
      <c r="A25" s="188"/>
      <c r="B25" s="189"/>
      <c r="C25" s="175" t="s">
        <v>11</v>
      </c>
      <c r="D25" s="176">
        <v>1</v>
      </c>
      <c r="E25" s="389"/>
      <c r="F25" s="174">
        <f>D25*E25</f>
        <v>0</v>
      </c>
    </row>
    <row r="26" spans="1:6" s="144" customFormat="1">
      <c r="A26" s="186"/>
      <c r="B26" s="189"/>
      <c r="C26" s="175"/>
      <c r="D26" s="176"/>
      <c r="E26" s="389"/>
      <c r="F26" s="174"/>
    </row>
    <row r="27" spans="1:6" s="144" customFormat="1">
      <c r="A27" s="194" t="s">
        <v>310</v>
      </c>
      <c r="B27" s="195" t="s">
        <v>23</v>
      </c>
      <c r="C27" s="175" t="s">
        <v>12</v>
      </c>
      <c r="D27" s="176"/>
      <c r="E27" s="389"/>
      <c r="F27" s="174" t="s">
        <v>12</v>
      </c>
    </row>
    <row r="28" spans="1:6" s="144" customFormat="1" ht="76.5">
      <c r="A28" s="188"/>
      <c r="B28" s="189" t="s">
        <v>112</v>
      </c>
      <c r="C28" s="175"/>
      <c r="D28" s="176"/>
      <c r="E28" s="389"/>
      <c r="F28" s="174" t="s">
        <v>12</v>
      </c>
    </row>
    <row r="29" spans="1:6" s="144" customFormat="1">
      <c r="A29" s="188"/>
      <c r="B29" s="189" t="s">
        <v>113</v>
      </c>
      <c r="C29" s="175"/>
      <c r="D29" s="176"/>
      <c r="E29" s="389"/>
      <c r="F29" s="174"/>
    </row>
    <row r="30" spans="1:6" s="144" customFormat="1" ht="63.75">
      <c r="A30" s="188"/>
      <c r="B30" s="189" t="s">
        <v>114</v>
      </c>
      <c r="C30" s="175"/>
      <c r="D30" s="176"/>
      <c r="E30" s="389"/>
      <c r="F30" s="174"/>
    </row>
    <row r="31" spans="1:6" s="144" customFormat="1" ht="38.25">
      <c r="A31" s="188"/>
      <c r="B31" s="189" t="s">
        <v>247</v>
      </c>
      <c r="C31" s="175" t="s">
        <v>11</v>
      </c>
      <c r="D31" s="193">
        <v>1</v>
      </c>
      <c r="E31" s="390"/>
      <c r="F31" s="174">
        <f>D31*E31</f>
        <v>0</v>
      </c>
    </row>
    <row r="32" spans="1:6">
      <c r="A32" s="62"/>
      <c r="B32" s="53"/>
      <c r="C32" s="63"/>
      <c r="D32" s="64"/>
      <c r="E32" s="391"/>
      <c r="F32" s="106"/>
    </row>
    <row r="33" spans="1:6">
      <c r="A33" s="104" t="str">
        <f>A6</f>
        <v>A.</v>
      </c>
      <c r="B33" s="47" t="str">
        <f>B6&amp;" - UKUPNO:"</f>
        <v>PRIPREMNI I ZAVRŠNI  RADOVI - UKUPNO:</v>
      </c>
      <c r="C33" s="48"/>
      <c r="D33" s="49"/>
      <c r="E33" s="50" t="s">
        <v>12</v>
      </c>
      <c r="F33" s="61">
        <f>SUM(F13:F32)</f>
        <v>0</v>
      </c>
    </row>
    <row r="34" spans="1:6" ht="10.5" customHeight="1">
      <c r="A34" s="2"/>
      <c r="B34" s="32"/>
      <c r="C34" s="1"/>
      <c r="D34" s="3"/>
      <c r="E34" s="27"/>
      <c r="F34" s="26"/>
    </row>
    <row r="35" spans="1:6">
      <c r="A35" s="13"/>
      <c r="B35" s="10" t="s">
        <v>9</v>
      </c>
      <c r="C35" s="12"/>
      <c r="D35" s="37"/>
      <c r="E35" s="38"/>
      <c r="F35" s="39"/>
    </row>
    <row r="36" spans="1:6">
      <c r="A36" s="20"/>
      <c r="B36" s="54"/>
      <c r="C36" s="21"/>
      <c r="D36" s="55"/>
      <c r="E36" s="23"/>
      <c r="F36" s="19"/>
    </row>
    <row r="37" spans="1:6">
      <c r="A37" s="20"/>
      <c r="B37" s="54"/>
      <c r="C37" s="21"/>
      <c r="D37" s="55"/>
      <c r="E37" s="23"/>
      <c r="F37" s="19"/>
    </row>
    <row r="38" spans="1:6">
      <c r="A38" s="20"/>
      <c r="B38" s="54"/>
      <c r="C38" s="21"/>
      <c r="D38" s="55"/>
      <c r="E38" s="23"/>
      <c r="F38" s="19"/>
    </row>
    <row r="39" spans="1:6">
      <c r="A39" s="20"/>
      <c r="B39" s="54"/>
      <c r="C39" s="21"/>
      <c r="D39" s="55"/>
      <c r="E39" s="23"/>
      <c r="F39" s="19"/>
    </row>
    <row r="40" spans="1:6">
      <c r="A40" s="20"/>
      <c r="B40" s="54"/>
      <c r="C40" s="21"/>
      <c r="D40" s="55"/>
      <c r="E40" s="23"/>
      <c r="F40" s="19"/>
    </row>
  </sheetData>
  <sheetProtection algorithmName="SHA-512" hashValue="j9H/3SEEUggyPYvrrr5FfUCdmspXhE8Ya6wCTYa3M/j1IkSIZq4UtF3PPfLcOs2NDhv5IbY8/7C+IYhMNRmbMA==" saltValue="w+L5VpGX3jWHXt6y+mjmQg==" spinCount="100000" sheet="1" objects="1" scenarios="1"/>
  <mergeCells count="3">
    <mergeCell ref="A1:F1"/>
    <mergeCell ref="A2:F2"/>
    <mergeCell ref="A3:F3"/>
  </mergeCells>
  <printOptions headings="1" gridLines="1"/>
  <pageMargins left="0.59055118110236227" right="0.19685039370078741" top="0.78740157480314965" bottom="0.70866141732283472" header="0.19685039370078741" footer="0.31496062992125984"/>
  <pageSetup paperSize="9" orientation="portrait" r:id="rId1"/>
  <headerFooter>
    <oddHeader xml:space="preserve">&amp;L&amp;"Arial Narrow,Regular"&amp;8Br.T.D.: 1173/21-1TROŠKOVNIK RADOVA SANACIJE&amp;R&amp;"Arial Narrow,Regular"&amp;8&amp;G   </oddHeader>
    <oddFooter>&amp;L&amp;9Investitor:Grad Zadar,  Narodni trg br.2;23000 Zadar&amp;C&amp;9&amp;GSANACIJA GATA I OBALNOG ZIDA U UVALI FOŠA, GRAD ZADAR&amp;R&amp;9stranica  &amp;P/&amp;N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M288"/>
  <sheetViews>
    <sheetView showWhiteSpace="0" view="pageLayout" topLeftCell="A256" zoomScaleSheetLayoutView="100" workbookViewId="0">
      <selection activeCell="E269" sqref="E14:E269"/>
    </sheetView>
  </sheetViews>
  <sheetFormatPr defaultColWidth="8.85546875" defaultRowHeight="12.75"/>
  <cols>
    <col min="1" max="1" width="8.28515625" style="203" customWidth="1"/>
    <col min="2" max="2" width="40.7109375" style="204" customWidth="1"/>
    <col min="3" max="3" width="7.5703125" style="158" bestFit="1" customWidth="1"/>
    <col min="4" max="4" width="10.140625" style="254" bestFit="1" customWidth="1"/>
    <col min="5" max="5" width="10.140625" style="229" bestFit="1" customWidth="1"/>
    <col min="6" max="6" width="12.7109375" style="230" bestFit="1" customWidth="1"/>
    <col min="7" max="7" width="9.140625" style="158" hidden="1" customWidth="1"/>
    <col min="8" max="8" width="6.42578125" style="158" hidden="1" customWidth="1"/>
    <col min="9" max="12" width="8.85546875" style="158" customWidth="1"/>
    <col min="13" max="13" width="5" style="158" bestFit="1" customWidth="1"/>
    <col min="14" max="16384" width="8.85546875" style="158"/>
  </cols>
  <sheetData>
    <row r="1" spans="1:7" s="4" customFormat="1">
      <c r="A1" s="457" t="s">
        <v>13</v>
      </c>
      <c r="B1" s="458"/>
      <c r="C1" s="458"/>
      <c r="D1" s="458"/>
      <c r="E1" s="458"/>
      <c r="F1" s="459"/>
    </row>
    <row r="2" spans="1:7" s="4" customFormat="1" ht="27.75" customHeight="1">
      <c r="A2" s="460" t="s">
        <v>250</v>
      </c>
      <c r="B2" s="461"/>
      <c r="C2" s="461"/>
      <c r="D2" s="461"/>
      <c r="E2" s="461"/>
      <c r="F2" s="462"/>
    </row>
    <row r="3" spans="1:7" s="4" customFormat="1" ht="13.5" customHeight="1">
      <c r="A3" s="463" t="s">
        <v>318</v>
      </c>
      <c r="B3" s="464"/>
      <c r="C3" s="464"/>
      <c r="D3" s="464"/>
      <c r="E3" s="464"/>
      <c r="F3" s="465"/>
    </row>
    <row r="4" spans="1:7">
      <c r="A4" s="75" t="s">
        <v>43</v>
      </c>
      <c r="B4" s="75" t="s">
        <v>44</v>
      </c>
      <c r="C4" s="75" t="s">
        <v>45</v>
      </c>
      <c r="D4" s="75" t="s">
        <v>46</v>
      </c>
      <c r="E4" s="76" t="s">
        <v>47</v>
      </c>
      <c r="F4" s="76" t="s">
        <v>48</v>
      </c>
      <c r="G4" s="159">
        <v>28307.279999999999</v>
      </c>
    </row>
    <row r="5" spans="1:7">
      <c r="C5" s="205"/>
      <c r="D5" s="206"/>
      <c r="E5" s="410"/>
      <c r="F5" s="207"/>
    </row>
    <row r="6" spans="1:7" s="205" customFormat="1">
      <c r="A6" s="105" t="s">
        <v>18</v>
      </c>
      <c r="B6" s="85" t="s">
        <v>8</v>
      </c>
      <c r="C6" s="208"/>
      <c r="D6" s="209"/>
      <c r="E6" s="411"/>
      <c r="F6" s="210"/>
    </row>
    <row r="7" spans="1:7">
      <c r="A7" s="24"/>
      <c r="B7" s="30"/>
      <c r="C7" s="211"/>
      <c r="D7" s="212"/>
      <c r="E7" s="412"/>
      <c r="F7" s="213"/>
    </row>
    <row r="8" spans="1:7">
      <c r="A8" s="71" t="s">
        <v>19</v>
      </c>
      <c r="B8" s="51" t="s">
        <v>7</v>
      </c>
      <c r="C8" s="214"/>
      <c r="D8" s="215"/>
      <c r="E8" s="413"/>
      <c r="F8" s="216"/>
    </row>
    <row r="9" spans="1:7">
      <c r="A9" s="197"/>
      <c r="B9" s="65"/>
      <c r="C9" s="187"/>
      <c r="D9" s="119"/>
      <c r="E9" s="414"/>
      <c r="F9" s="182"/>
    </row>
    <row r="10" spans="1:7" s="144" customFormat="1" ht="38.25">
      <c r="A10" s="145"/>
      <c r="B10" s="303" t="s">
        <v>237</v>
      </c>
      <c r="C10" s="125"/>
      <c r="D10" s="148"/>
      <c r="E10" s="415"/>
      <c r="F10" s="148"/>
    </row>
    <row r="11" spans="1:7" s="144" customFormat="1" ht="38.25">
      <c r="A11" s="310"/>
      <c r="B11" s="311" t="s">
        <v>238</v>
      </c>
      <c r="C11" s="161"/>
      <c r="D11" s="127"/>
      <c r="E11" s="415"/>
      <c r="F11" s="148"/>
    </row>
    <row r="12" spans="1:7">
      <c r="A12" s="312"/>
      <c r="B12" s="313"/>
      <c r="C12" s="314"/>
      <c r="D12" s="119"/>
      <c r="E12" s="416"/>
      <c r="F12" s="165"/>
    </row>
    <row r="13" spans="1:7" ht="63.75">
      <c r="A13" s="152" t="s">
        <v>74</v>
      </c>
      <c r="B13" s="162" t="s">
        <v>264</v>
      </c>
      <c r="C13" s="139"/>
      <c r="D13" s="143"/>
      <c r="E13" s="417"/>
      <c r="F13" s="140"/>
      <c r="G13" s="154"/>
    </row>
    <row r="14" spans="1:7" ht="25.5">
      <c r="A14" s="155"/>
      <c r="B14" s="278" t="s">
        <v>283</v>
      </c>
      <c r="C14" s="139"/>
      <c r="D14" s="141"/>
      <c r="E14" s="417"/>
      <c r="F14" s="140"/>
      <c r="G14" s="154"/>
    </row>
    <row r="15" spans="1:7">
      <c r="A15" s="155"/>
      <c r="B15" s="278" t="s">
        <v>304</v>
      </c>
      <c r="C15" s="139"/>
      <c r="D15" s="141"/>
      <c r="E15" s="417"/>
      <c r="F15" s="140"/>
      <c r="G15" s="154"/>
    </row>
    <row r="16" spans="1:7" ht="38.25">
      <c r="A16" s="142"/>
      <c r="B16" s="162" t="s">
        <v>248</v>
      </c>
      <c r="C16" s="139"/>
      <c r="D16" s="141"/>
      <c r="E16" s="417"/>
      <c r="F16" s="140"/>
      <c r="G16" s="154"/>
    </row>
    <row r="17" spans="1:7" ht="76.5">
      <c r="A17" s="142"/>
      <c r="B17" s="162" t="s">
        <v>281</v>
      </c>
      <c r="C17" s="139"/>
      <c r="D17" s="141"/>
      <c r="E17" s="417"/>
      <c r="F17" s="140"/>
      <c r="G17" s="154"/>
    </row>
    <row r="18" spans="1:7" ht="27">
      <c r="A18" s="142"/>
      <c r="B18" s="162" t="s">
        <v>233</v>
      </c>
      <c r="C18" s="139"/>
      <c r="D18" s="141"/>
      <c r="E18" s="417"/>
      <c r="F18" s="140"/>
      <c r="G18" s="154"/>
    </row>
    <row r="19" spans="1:7">
      <c r="A19" s="152"/>
      <c r="B19" s="160" t="s">
        <v>104</v>
      </c>
      <c r="C19" s="153"/>
      <c r="D19" s="139"/>
      <c r="E19" s="418"/>
      <c r="F19" s="139"/>
      <c r="G19" s="154"/>
    </row>
    <row r="20" spans="1:7">
      <c r="A20" s="152"/>
      <c r="B20" s="160"/>
      <c r="C20" s="153"/>
      <c r="D20" s="139"/>
      <c r="E20" s="418"/>
      <c r="F20" s="139"/>
      <c r="G20" s="154"/>
    </row>
    <row r="21" spans="1:7" ht="14.25">
      <c r="A21" s="155"/>
      <c r="B21" s="185" t="s">
        <v>258</v>
      </c>
      <c r="C21" s="164" t="s">
        <v>115</v>
      </c>
      <c r="D21" s="159">
        <v>390</v>
      </c>
      <c r="E21" s="415"/>
      <c r="F21" s="165">
        <f>D21*E21</f>
        <v>0</v>
      </c>
      <c r="G21" s="217"/>
    </row>
    <row r="22" spans="1:7" ht="14.25">
      <c r="A22" s="155"/>
      <c r="B22" s="185" t="s">
        <v>259</v>
      </c>
      <c r="C22" s="164" t="s">
        <v>115</v>
      </c>
      <c r="D22" s="159">
        <v>4</v>
      </c>
      <c r="E22" s="415"/>
      <c r="F22" s="165">
        <f>D22*E22</f>
        <v>0</v>
      </c>
      <c r="G22" s="217"/>
    </row>
    <row r="23" spans="1:7">
      <c r="A23" s="155"/>
      <c r="B23" s="185"/>
      <c r="C23" s="164"/>
      <c r="D23" s="159"/>
      <c r="E23" s="415"/>
      <c r="F23" s="165"/>
      <c r="G23" s="217"/>
    </row>
    <row r="24" spans="1:7" s="144" customFormat="1" ht="38.25">
      <c r="A24" s="152" t="s">
        <v>222</v>
      </c>
      <c r="B24" s="162" t="s">
        <v>236</v>
      </c>
      <c r="C24" s="309"/>
      <c r="D24" s="309"/>
      <c r="E24" s="419"/>
      <c r="F24" s="148"/>
    </row>
    <row r="25" spans="1:7" s="144" customFormat="1" ht="25.5">
      <c r="A25" s="315"/>
      <c r="B25" s="162" t="s">
        <v>257</v>
      </c>
      <c r="C25" s="309"/>
      <c r="D25" s="309"/>
      <c r="E25" s="419"/>
      <c r="F25" s="148"/>
    </row>
    <row r="26" spans="1:7" s="144" customFormat="1" ht="25.5">
      <c r="A26" s="142"/>
      <c r="B26" s="278" t="s">
        <v>234</v>
      </c>
      <c r="C26" s="309"/>
      <c r="D26" s="309"/>
      <c r="E26" s="419"/>
      <c r="F26" s="148"/>
    </row>
    <row r="27" spans="1:7" s="144" customFormat="1" ht="114.75">
      <c r="A27" s="293"/>
      <c r="B27" s="162" t="s">
        <v>235</v>
      </c>
      <c r="C27" s="309"/>
      <c r="D27" s="309"/>
      <c r="E27" s="419"/>
      <c r="F27" s="148"/>
    </row>
    <row r="28" spans="1:7" s="144" customFormat="1" ht="63.75">
      <c r="A28" s="142"/>
      <c r="B28" s="162" t="s">
        <v>319</v>
      </c>
      <c r="C28" s="148"/>
      <c r="D28" s="148"/>
      <c r="E28" s="387"/>
      <c r="F28" s="148"/>
    </row>
    <row r="29" spans="1:7" s="144" customFormat="1" ht="51">
      <c r="A29" s="142"/>
      <c r="B29" s="162" t="s">
        <v>280</v>
      </c>
      <c r="C29" s="148"/>
      <c r="D29" s="148"/>
      <c r="E29" s="387"/>
      <c r="F29" s="148"/>
    </row>
    <row r="30" spans="1:7" s="144" customFormat="1">
      <c r="A30" s="142"/>
      <c r="B30" s="160" t="s">
        <v>104</v>
      </c>
      <c r="C30" s="309"/>
      <c r="D30" s="309"/>
      <c r="E30" s="419"/>
      <c r="F30" s="148"/>
    </row>
    <row r="31" spans="1:7" s="144" customFormat="1" ht="14.25">
      <c r="A31" s="145"/>
      <c r="B31" s="162"/>
      <c r="C31" s="146" t="s">
        <v>115</v>
      </c>
      <c r="D31" s="136">
        <v>106</v>
      </c>
      <c r="E31" s="420"/>
      <c r="F31" s="148">
        <f>D31*E31</f>
        <v>0</v>
      </c>
    </row>
    <row r="32" spans="1:7">
      <c r="A32" s="129"/>
      <c r="B32" s="163"/>
      <c r="C32" s="164"/>
      <c r="D32" s="159"/>
      <c r="E32" s="415"/>
      <c r="F32" s="165"/>
    </row>
    <row r="33" spans="1:13" s="144" customFormat="1" ht="25.5">
      <c r="A33" s="152" t="s">
        <v>223</v>
      </c>
      <c r="B33" s="162" t="s">
        <v>253</v>
      </c>
      <c r="C33" s="146"/>
      <c r="D33" s="136"/>
      <c r="E33" s="421"/>
      <c r="F33" s="148"/>
    </row>
    <row r="34" spans="1:13" s="144" customFormat="1" ht="38.25">
      <c r="A34" s="304"/>
      <c r="B34" s="162" t="s">
        <v>252</v>
      </c>
      <c r="C34" s="146"/>
      <c r="D34" s="136"/>
      <c r="E34" s="421"/>
      <c r="F34" s="148"/>
    </row>
    <row r="35" spans="1:13" s="144" customFormat="1" ht="25.5">
      <c r="A35" s="145"/>
      <c r="B35" s="162" t="s">
        <v>219</v>
      </c>
      <c r="C35" s="146"/>
      <c r="D35" s="136"/>
      <c r="E35" s="421"/>
      <c r="F35" s="148"/>
    </row>
    <row r="36" spans="1:13" s="144" customFormat="1" ht="28.5" customHeight="1">
      <c r="A36" s="145"/>
      <c r="B36" s="162" t="s">
        <v>220</v>
      </c>
      <c r="C36" s="146"/>
      <c r="D36" s="136"/>
      <c r="E36" s="421"/>
      <c r="F36" s="148"/>
    </row>
    <row r="37" spans="1:13" s="144" customFormat="1">
      <c r="A37" s="145"/>
      <c r="B37" s="162" t="s">
        <v>221</v>
      </c>
      <c r="C37" s="146"/>
      <c r="D37" s="136"/>
      <c r="E37" s="421"/>
      <c r="F37" s="148"/>
    </row>
    <row r="38" spans="1:13" s="144" customFormat="1" ht="14.25">
      <c r="A38" s="145"/>
      <c r="B38" s="162"/>
      <c r="C38" s="135" t="s">
        <v>117</v>
      </c>
      <c r="D38" s="136">
        <v>141</v>
      </c>
      <c r="E38" s="421"/>
      <c r="F38" s="148">
        <f>D38*E38</f>
        <v>0</v>
      </c>
    </row>
    <row r="39" spans="1:13">
      <c r="A39" s="129"/>
      <c r="B39" s="163"/>
      <c r="C39" s="164"/>
      <c r="D39" s="165"/>
      <c r="E39" s="422"/>
      <c r="F39" s="165"/>
    </row>
    <row r="40" spans="1:13">
      <c r="A40" s="66" t="str">
        <f>A8</f>
        <v>B.1.1.</v>
      </c>
      <c r="B40" s="51" t="str">
        <f>B8&amp;" - UKUPNO:"</f>
        <v>ZEMLJANI RADOVI - ISKOPI - UKUPNO:</v>
      </c>
      <c r="C40" s="214"/>
      <c r="D40" s="215"/>
      <c r="E40" s="413"/>
      <c r="F40" s="68">
        <f>SUM(F21:H38)</f>
        <v>0</v>
      </c>
    </row>
    <row r="41" spans="1:13">
      <c r="A41" s="24"/>
      <c r="B41" s="30"/>
      <c r="C41" s="30"/>
      <c r="D41" s="212"/>
      <c r="E41" s="423"/>
      <c r="F41" s="108"/>
    </row>
    <row r="42" spans="1:13">
      <c r="A42" s="71" t="s">
        <v>20</v>
      </c>
      <c r="B42" s="51" t="s">
        <v>6</v>
      </c>
      <c r="C42" s="214"/>
      <c r="D42" s="215"/>
      <c r="E42" s="413"/>
      <c r="F42" s="68"/>
    </row>
    <row r="43" spans="1:13">
      <c r="A43" s="218"/>
      <c r="B43" s="219"/>
      <c r="C43" s="187"/>
      <c r="D43" s="181"/>
      <c r="E43" s="414"/>
      <c r="F43" s="182"/>
    </row>
    <row r="44" spans="1:13" s="144" customFormat="1" ht="63.75">
      <c r="A44" s="152" t="s">
        <v>75</v>
      </c>
      <c r="B44" s="126" t="s">
        <v>226</v>
      </c>
      <c r="C44" s="166"/>
      <c r="D44" s="136"/>
      <c r="E44" s="388"/>
      <c r="F44" s="148"/>
      <c r="G44" s="283"/>
      <c r="H44" s="283"/>
      <c r="I44" s="283"/>
      <c r="J44" s="283"/>
      <c r="K44" s="283"/>
      <c r="L44" s="283"/>
      <c r="M44" s="284"/>
    </row>
    <row r="45" spans="1:13" s="144" customFormat="1">
      <c r="A45" s="142"/>
      <c r="B45" s="126" t="s">
        <v>224</v>
      </c>
      <c r="C45" s="166"/>
      <c r="D45" s="136"/>
      <c r="E45" s="388"/>
      <c r="F45" s="148"/>
      <c r="G45" s="283"/>
      <c r="H45" s="283"/>
      <c r="I45" s="283"/>
      <c r="J45" s="283"/>
      <c r="K45" s="283"/>
      <c r="L45" s="283"/>
      <c r="M45" s="284"/>
    </row>
    <row r="46" spans="1:13" s="144" customFormat="1" ht="38.25">
      <c r="A46" s="134"/>
      <c r="B46" s="126" t="s">
        <v>225</v>
      </c>
      <c r="C46" s="166"/>
      <c r="D46" s="136"/>
      <c r="E46" s="388"/>
      <c r="F46" s="148"/>
      <c r="G46" s="283"/>
      <c r="H46" s="283"/>
      <c r="I46" s="283"/>
      <c r="J46" s="283"/>
      <c r="K46" s="283"/>
      <c r="L46" s="283"/>
      <c r="M46" s="284"/>
    </row>
    <row r="47" spans="1:13" s="144" customFormat="1" ht="76.5">
      <c r="A47" s="134"/>
      <c r="B47" s="126" t="s">
        <v>227</v>
      </c>
      <c r="C47" s="166"/>
      <c r="D47" s="136"/>
      <c r="E47" s="388"/>
      <c r="F47" s="148"/>
      <c r="G47" s="283"/>
      <c r="H47" s="283"/>
      <c r="I47" s="283"/>
      <c r="J47" s="283"/>
      <c r="K47" s="283"/>
      <c r="L47" s="283"/>
      <c r="M47" s="284"/>
    </row>
    <row r="48" spans="1:13" s="144" customFormat="1" ht="38.25">
      <c r="A48" s="134"/>
      <c r="B48" s="126" t="s">
        <v>202</v>
      </c>
      <c r="C48" s="166"/>
      <c r="D48" s="136"/>
      <c r="E48" s="388"/>
      <c r="F48" s="148"/>
      <c r="G48" s="283"/>
      <c r="H48" s="283"/>
      <c r="I48" s="283"/>
      <c r="J48" s="283"/>
      <c r="K48" s="283"/>
      <c r="L48" s="283"/>
      <c r="M48" s="284"/>
    </row>
    <row r="49" spans="1:13" s="144" customFormat="1">
      <c r="A49" s="134"/>
      <c r="B49" s="126" t="s">
        <v>67</v>
      </c>
      <c r="C49" s="166"/>
      <c r="D49" s="136"/>
      <c r="E49" s="388"/>
      <c r="F49" s="148"/>
      <c r="G49" s="283"/>
      <c r="H49" s="283"/>
      <c r="I49" s="283"/>
      <c r="J49" s="283"/>
      <c r="K49" s="283"/>
      <c r="L49" s="283"/>
      <c r="M49" s="284"/>
    </row>
    <row r="50" spans="1:13" s="144" customFormat="1">
      <c r="A50" s="134"/>
      <c r="B50" s="126"/>
      <c r="C50" s="136"/>
      <c r="D50" s="136"/>
      <c r="E50" s="388"/>
      <c r="F50" s="136"/>
      <c r="G50" s="283"/>
      <c r="H50" s="283"/>
      <c r="I50" s="283"/>
      <c r="J50" s="283"/>
      <c r="K50" s="283"/>
      <c r="L50" s="283"/>
      <c r="M50" s="284"/>
    </row>
    <row r="51" spans="1:13" s="144" customFormat="1" ht="14.25">
      <c r="A51" s="134"/>
      <c r="B51" s="126" t="s">
        <v>197</v>
      </c>
      <c r="C51" s="146" t="s">
        <v>115</v>
      </c>
      <c r="D51" s="136">
        <v>34</v>
      </c>
      <c r="E51" s="421"/>
      <c r="F51" s="148">
        <f>D51*E51</f>
        <v>0</v>
      </c>
      <c r="G51" s="283"/>
      <c r="H51" s="283"/>
      <c r="I51" s="283"/>
      <c r="J51" s="283"/>
      <c r="K51" s="283"/>
      <c r="L51" s="283"/>
      <c r="M51" s="284"/>
    </row>
    <row r="52" spans="1:13" s="144" customFormat="1" ht="63.75">
      <c r="A52" s="134"/>
      <c r="B52" s="126" t="s">
        <v>249</v>
      </c>
      <c r="C52" s="135" t="s">
        <v>117</v>
      </c>
      <c r="D52" s="136">
        <v>150</v>
      </c>
      <c r="E52" s="421"/>
      <c r="F52" s="148">
        <f>D52*E52</f>
        <v>0</v>
      </c>
      <c r="G52" s="283"/>
      <c r="H52" s="283"/>
      <c r="I52" s="283"/>
      <c r="J52" s="283"/>
      <c r="K52" s="283"/>
      <c r="L52" s="283"/>
      <c r="M52" s="284"/>
    </row>
    <row r="53" spans="1:13" s="144" customFormat="1" ht="76.5">
      <c r="A53" s="134"/>
      <c r="B53" s="126" t="s">
        <v>205</v>
      </c>
      <c r="C53" s="146" t="s">
        <v>115</v>
      </c>
      <c r="D53" s="136">
        <v>17</v>
      </c>
      <c r="E53" s="420"/>
      <c r="F53" s="148">
        <f>D53*E53</f>
        <v>0</v>
      </c>
      <c r="G53" s="283"/>
      <c r="H53" s="283"/>
      <c r="I53" s="283"/>
      <c r="J53" s="283"/>
      <c r="K53" s="283"/>
      <c r="L53" s="283"/>
      <c r="M53" s="284"/>
    </row>
    <row r="54" spans="1:13" s="144" customFormat="1" ht="51">
      <c r="A54" s="134"/>
      <c r="B54" s="126" t="s">
        <v>228</v>
      </c>
      <c r="C54" s="146" t="s">
        <v>115</v>
      </c>
      <c r="D54" s="136">
        <v>10</v>
      </c>
      <c r="E54" s="421"/>
      <c r="F54" s="148">
        <f>D54*E54</f>
        <v>0</v>
      </c>
      <c r="G54" s="283"/>
      <c r="H54" s="283"/>
      <c r="I54" s="283"/>
      <c r="J54" s="283"/>
      <c r="K54" s="283"/>
      <c r="L54" s="283"/>
      <c r="M54" s="284"/>
    </row>
    <row r="55" spans="1:13" s="144" customFormat="1">
      <c r="A55" s="134"/>
      <c r="B55" s="135"/>
      <c r="C55" s="256"/>
      <c r="D55" s="136"/>
      <c r="E55" s="424"/>
      <c r="F55" s="136"/>
    </row>
    <row r="56" spans="1:13" s="144" customFormat="1" ht="25.5">
      <c r="A56" s="152" t="s">
        <v>76</v>
      </c>
      <c r="B56" s="162" t="s">
        <v>203</v>
      </c>
      <c r="C56" s="135"/>
      <c r="D56" s="136"/>
      <c r="E56" s="388"/>
      <c r="F56" s="148"/>
    </row>
    <row r="57" spans="1:13" s="144" customFormat="1">
      <c r="A57" s="134"/>
      <c r="B57" s="163" t="s">
        <v>229</v>
      </c>
      <c r="C57" s="135"/>
      <c r="D57" s="136"/>
      <c r="E57" s="388"/>
      <c r="F57" s="148"/>
    </row>
    <row r="58" spans="1:13" s="144" customFormat="1" ht="25.5" customHeight="1">
      <c r="A58" s="134"/>
      <c r="B58" s="162" t="s">
        <v>105</v>
      </c>
      <c r="C58" s="135" t="s">
        <v>12</v>
      </c>
      <c r="D58" s="136"/>
      <c r="E58" s="388"/>
      <c r="F58" s="148" t="s">
        <v>12</v>
      </c>
    </row>
    <row r="59" spans="1:13" s="144" customFormat="1" ht="14.25">
      <c r="A59" s="134"/>
      <c r="B59" s="137" t="s">
        <v>118</v>
      </c>
      <c r="C59" s="135"/>
      <c r="D59" s="136"/>
      <c r="E59" s="388"/>
      <c r="F59" s="148"/>
    </row>
    <row r="60" spans="1:13" s="144" customFormat="1" ht="14.25">
      <c r="A60" s="134"/>
      <c r="B60" s="159"/>
      <c r="C60" s="172" t="s">
        <v>117</v>
      </c>
      <c r="D60" s="159">
        <v>86</v>
      </c>
      <c r="E60" s="415"/>
      <c r="F60" s="165">
        <f>D60*E60</f>
        <v>0</v>
      </c>
    </row>
    <row r="61" spans="1:13" s="144" customFormat="1">
      <c r="A61" s="134"/>
      <c r="B61" s="159"/>
      <c r="C61" s="172"/>
      <c r="D61" s="159"/>
      <c r="E61" s="424"/>
      <c r="F61" s="165"/>
    </row>
    <row r="62" spans="1:13" s="144" customFormat="1" ht="52.5" customHeight="1">
      <c r="A62" s="152" t="s">
        <v>77</v>
      </c>
      <c r="B62" s="162" t="s">
        <v>230</v>
      </c>
      <c r="C62" s="135"/>
      <c r="D62" s="136"/>
      <c r="E62" s="388"/>
      <c r="F62" s="148"/>
    </row>
    <row r="63" spans="1:13" s="144" customFormat="1" ht="25.5">
      <c r="A63" s="134"/>
      <c r="B63" s="162" t="s">
        <v>106</v>
      </c>
      <c r="C63" s="135"/>
      <c r="D63" s="136"/>
      <c r="E63" s="388"/>
      <c r="F63" s="148"/>
    </row>
    <row r="64" spans="1:13" s="144" customFormat="1" ht="51">
      <c r="A64" s="134"/>
      <c r="B64" s="162" t="s">
        <v>107</v>
      </c>
      <c r="C64" s="135"/>
      <c r="D64" s="136"/>
      <c r="E64" s="388"/>
      <c r="F64" s="148"/>
    </row>
    <row r="65" spans="1:6" s="144" customFormat="1" ht="14.25">
      <c r="A65" s="134"/>
      <c r="B65" s="162" t="s">
        <v>118</v>
      </c>
      <c r="C65" s="135"/>
      <c r="D65" s="136"/>
      <c r="E65" s="388"/>
      <c r="F65" s="148"/>
    </row>
    <row r="66" spans="1:6" s="144" customFormat="1" ht="14.25">
      <c r="A66" s="134"/>
      <c r="B66" s="161"/>
      <c r="C66" s="172" t="s">
        <v>117</v>
      </c>
      <c r="D66" s="159">
        <v>59</v>
      </c>
      <c r="E66" s="415"/>
      <c r="F66" s="165">
        <f>D66*E66</f>
        <v>0</v>
      </c>
    </row>
    <row r="67" spans="1:6" s="144" customFormat="1" ht="13.5" customHeight="1">
      <c r="A67" s="134"/>
      <c r="B67" s="161"/>
      <c r="C67" s="172"/>
      <c r="D67" s="159"/>
      <c r="E67" s="415"/>
      <c r="F67" s="165"/>
    </row>
    <row r="68" spans="1:6" s="144" customFormat="1" ht="51">
      <c r="A68" s="152" t="s">
        <v>195</v>
      </c>
      <c r="B68" s="162" t="s">
        <v>208</v>
      </c>
      <c r="C68" s="285"/>
      <c r="D68" s="286"/>
      <c r="E68" s="425"/>
      <c r="F68" s="288"/>
    </row>
    <row r="69" spans="1:6" s="144" customFormat="1" ht="25.5">
      <c r="A69" s="134"/>
      <c r="B69" s="162" t="s">
        <v>231</v>
      </c>
      <c r="C69" s="285"/>
      <c r="D69" s="286"/>
      <c r="E69" s="425"/>
      <c r="F69" s="288"/>
    </row>
    <row r="70" spans="1:6" s="144" customFormat="1" ht="25.5">
      <c r="A70" s="289"/>
      <c r="B70" s="162" t="s">
        <v>265</v>
      </c>
      <c r="C70" s="285"/>
      <c r="D70" s="286"/>
      <c r="E70" s="425"/>
      <c r="F70" s="288"/>
    </row>
    <row r="71" spans="1:6" s="144" customFormat="1" ht="25.5">
      <c r="A71" s="289"/>
      <c r="B71" s="162" t="s">
        <v>198</v>
      </c>
      <c r="C71" s="285"/>
      <c r="D71" s="286"/>
      <c r="E71" s="425"/>
      <c r="F71" s="288"/>
    </row>
    <row r="72" spans="1:6" s="144" customFormat="1" ht="38.25">
      <c r="A72" s="289"/>
      <c r="B72" s="162" t="s">
        <v>207</v>
      </c>
      <c r="C72" s="285"/>
      <c r="D72" s="286"/>
      <c r="E72" s="425"/>
      <c r="F72" s="288"/>
    </row>
    <row r="73" spans="1:6" s="144" customFormat="1">
      <c r="A73" s="289"/>
      <c r="B73" s="162" t="s">
        <v>199</v>
      </c>
      <c r="C73" s="285"/>
      <c r="D73" s="286"/>
      <c r="E73" s="425"/>
      <c r="F73" s="288"/>
    </row>
    <row r="74" spans="1:6" s="144" customFormat="1">
      <c r="A74" s="289"/>
      <c r="B74" s="162"/>
      <c r="C74" s="285"/>
      <c r="D74" s="286"/>
      <c r="E74" s="425"/>
      <c r="F74" s="288"/>
    </row>
    <row r="75" spans="1:6" s="144" customFormat="1" ht="14.25">
      <c r="A75" s="289"/>
      <c r="B75" s="137" t="s">
        <v>209</v>
      </c>
      <c r="C75" s="146" t="s">
        <v>115</v>
      </c>
      <c r="D75" s="136">
        <v>155</v>
      </c>
      <c r="E75" s="421"/>
      <c r="F75" s="148">
        <f>D75*E75</f>
        <v>0</v>
      </c>
    </row>
    <row r="76" spans="1:6" s="144" customFormat="1" ht="25.5">
      <c r="A76" s="289"/>
      <c r="B76" s="137" t="s">
        <v>210</v>
      </c>
      <c r="C76" s="146" t="s">
        <v>115</v>
      </c>
      <c r="D76" s="136">
        <v>3</v>
      </c>
      <c r="E76" s="421"/>
      <c r="F76" s="148">
        <f>D76*E76</f>
        <v>0</v>
      </c>
    </row>
    <row r="77" spans="1:6" s="144" customFormat="1">
      <c r="A77" s="289"/>
      <c r="B77" s="137"/>
      <c r="C77" s="146"/>
      <c r="D77" s="136"/>
      <c r="E77" s="421"/>
      <c r="F77" s="148"/>
    </row>
    <row r="78" spans="1:6" s="144" customFormat="1" ht="79.5" customHeight="1">
      <c r="A78" s="152" t="s">
        <v>344</v>
      </c>
      <c r="B78" s="162" t="s">
        <v>345</v>
      </c>
      <c r="C78" s="146"/>
      <c r="D78" s="136"/>
      <c r="E78" s="421"/>
      <c r="F78" s="148"/>
    </row>
    <row r="79" spans="1:6" s="144" customFormat="1" ht="51">
      <c r="A79" s="152"/>
      <c r="B79" s="190" t="s">
        <v>107</v>
      </c>
      <c r="C79" s="146"/>
      <c r="D79" s="136"/>
      <c r="E79" s="421"/>
      <c r="F79" s="148"/>
    </row>
    <row r="80" spans="1:6" s="144" customFormat="1" ht="25.5">
      <c r="A80" s="152"/>
      <c r="B80" s="162" t="s">
        <v>346</v>
      </c>
      <c r="C80" s="146"/>
      <c r="D80" s="136"/>
      <c r="E80" s="421"/>
      <c r="F80" s="148"/>
    </row>
    <row r="81" spans="1:10" s="144" customFormat="1" ht="14.25">
      <c r="A81" s="134"/>
      <c r="B81" s="162" t="s">
        <v>67</v>
      </c>
      <c r="C81" s="146" t="s">
        <v>115</v>
      </c>
      <c r="D81" s="136">
        <v>7</v>
      </c>
      <c r="E81" s="421"/>
      <c r="F81" s="148">
        <f>D81*E81</f>
        <v>0</v>
      </c>
    </row>
    <row r="82" spans="1:10" s="144" customFormat="1">
      <c r="A82" s="152"/>
      <c r="B82" s="162"/>
      <c r="C82" s="146"/>
      <c r="D82" s="136"/>
      <c r="E82" s="421"/>
      <c r="F82" s="148"/>
    </row>
    <row r="83" spans="1:10" s="144" customFormat="1" ht="13.5" customHeight="1">
      <c r="A83" s="134"/>
      <c r="B83" s="161"/>
      <c r="C83" s="172"/>
      <c r="D83" s="159"/>
      <c r="E83" s="415"/>
      <c r="F83" s="165"/>
    </row>
    <row r="84" spans="1:10" s="144" customFormat="1" ht="38.25" customHeight="1">
      <c r="A84" s="152" t="s">
        <v>200</v>
      </c>
      <c r="B84" s="162" t="s">
        <v>340</v>
      </c>
      <c r="C84" s="168"/>
      <c r="D84" s="169"/>
      <c r="E84" s="388"/>
      <c r="F84" s="147"/>
    </row>
    <row r="85" spans="1:10" s="144" customFormat="1" ht="51">
      <c r="A85" s="134"/>
      <c r="B85" s="162" t="s">
        <v>341</v>
      </c>
      <c r="C85" s="168"/>
      <c r="D85" s="169"/>
      <c r="E85" s="388"/>
      <c r="F85" s="147"/>
    </row>
    <row r="86" spans="1:10" s="144" customFormat="1" ht="25.5">
      <c r="A86" s="134"/>
      <c r="B86" s="162" t="s">
        <v>196</v>
      </c>
      <c r="C86" s="168"/>
      <c r="D86" s="169"/>
      <c r="E86" s="388"/>
      <c r="F86" s="147"/>
    </row>
    <row r="87" spans="1:10" s="144" customFormat="1">
      <c r="A87" s="134"/>
      <c r="B87" s="162" t="s">
        <v>67</v>
      </c>
      <c r="C87" s="168"/>
      <c r="D87" s="169"/>
      <c r="E87" s="388"/>
      <c r="F87" s="147"/>
    </row>
    <row r="88" spans="1:10" s="144" customFormat="1" ht="14.25">
      <c r="A88" s="134"/>
      <c r="B88" s="162" t="s">
        <v>342</v>
      </c>
      <c r="C88" s="146" t="s">
        <v>115</v>
      </c>
      <c r="D88" s="136">
        <v>82</v>
      </c>
      <c r="E88" s="415"/>
      <c r="F88" s="148">
        <f>D88*E88</f>
        <v>0</v>
      </c>
    </row>
    <row r="89" spans="1:10" s="144" customFormat="1" ht="14.25">
      <c r="A89" s="134"/>
      <c r="B89" s="162" t="s">
        <v>343</v>
      </c>
      <c r="C89" s="146" t="s">
        <v>115</v>
      </c>
      <c r="D89" s="136">
        <v>35</v>
      </c>
      <c r="E89" s="415"/>
      <c r="F89" s="148">
        <f>D89*E89</f>
        <v>0</v>
      </c>
    </row>
    <row r="90" spans="1:10" s="144" customFormat="1">
      <c r="A90" s="134"/>
      <c r="B90" s="137"/>
      <c r="C90" s="146"/>
      <c r="D90" s="136"/>
      <c r="E90" s="415"/>
      <c r="F90" s="148"/>
    </row>
    <row r="91" spans="1:10" s="144" customFormat="1">
      <c r="A91" s="134"/>
      <c r="B91" s="161"/>
      <c r="C91" s="172"/>
      <c r="D91" s="159"/>
      <c r="E91" s="415"/>
      <c r="F91" s="165"/>
    </row>
    <row r="92" spans="1:10" s="144" customFormat="1" ht="38.25">
      <c r="A92" s="152" t="s">
        <v>201</v>
      </c>
      <c r="B92" s="258" t="s">
        <v>204</v>
      </c>
      <c r="C92" s="279"/>
      <c r="D92" s="280"/>
      <c r="E92" s="426"/>
      <c r="F92" s="281"/>
    </row>
    <row r="93" spans="1:10" s="144" customFormat="1" ht="38.25">
      <c r="A93" s="282"/>
      <c r="B93" s="278" t="s">
        <v>232</v>
      </c>
      <c r="C93" s="280"/>
      <c r="D93" s="280"/>
      <c r="E93" s="427"/>
      <c r="F93" s="280"/>
      <c r="G93" s="257"/>
    </row>
    <row r="94" spans="1:10" s="144" customFormat="1" ht="76.5">
      <c r="A94" s="280"/>
      <c r="B94" s="308" t="s">
        <v>194</v>
      </c>
      <c r="C94" s="280"/>
      <c r="D94" s="280"/>
      <c r="E94" s="427"/>
      <c r="F94" s="280"/>
      <c r="G94" s="257"/>
    </row>
    <row r="95" spans="1:10" s="144" customFormat="1" ht="14.25">
      <c r="A95" s="134"/>
      <c r="B95" s="137"/>
      <c r="C95" s="146" t="s">
        <v>120</v>
      </c>
      <c r="D95" s="136">
        <v>155</v>
      </c>
      <c r="E95" s="415"/>
      <c r="F95" s="136">
        <f>D95*E95</f>
        <v>0</v>
      </c>
      <c r="J95" s="132"/>
    </row>
    <row r="96" spans="1:10">
      <c r="A96" s="138"/>
      <c r="B96" s="167"/>
      <c r="C96" s="164"/>
      <c r="D96" s="159"/>
      <c r="E96" s="415"/>
      <c r="F96" s="159"/>
    </row>
    <row r="97" spans="1:6" ht="25.5">
      <c r="A97" s="66" t="s">
        <v>20</v>
      </c>
      <c r="B97" s="51" t="str">
        <f>B42&amp;" - UKUPNO:"</f>
        <v>ZEMLJANI RADOVI - NASIPAVANJA - UKUPNO:</v>
      </c>
      <c r="C97" s="214"/>
      <c r="D97" s="215"/>
      <c r="E97" s="413"/>
      <c r="F97" s="68">
        <f>SUM(F51:H96)</f>
        <v>0</v>
      </c>
    </row>
    <row r="98" spans="1:6">
      <c r="A98" s="24"/>
      <c r="B98" s="31"/>
      <c r="C98" s="220"/>
      <c r="D98" s="212"/>
      <c r="E98" s="428"/>
      <c r="F98" s="207"/>
    </row>
    <row r="99" spans="1:6">
      <c r="A99" s="66" t="s">
        <v>18</v>
      </c>
      <c r="B99" s="51" t="str">
        <f>B6&amp;" - SVEUKUPNO:"</f>
        <v>ZEMLJANI RADOVI - SVEUKUPNO:</v>
      </c>
      <c r="C99" s="51"/>
      <c r="D99" s="215"/>
      <c r="E99" s="429"/>
      <c r="F99" s="67">
        <f>SUM(F40,F97)</f>
        <v>0</v>
      </c>
    </row>
    <row r="100" spans="1:6">
      <c r="A100" s="40"/>
      <c r="B100" s="41"/>
      <c r="C100" s="221"/>
      <c r="D100" s="222"/>
      <c r="E100" s="430"/>
      <c r="F100" s="78"/>
    </row>
    <row r="101" spans="1:6">
      <c r="A101" s="159"/>
      <c r="B101" s="159"/>
      <c r="C101" s="159"/>
      <c r="D101" s="159"/>
      <c r="E101" s="431"/>
      <c r="F101" s="159"/>
    </row>
    <row r="102" spans="1:6">
      <c r="A102" s="105" t="s">
        <v>145</v>
      </c>
      <c r="B102" s="109" t="s">
        <v>1</v>
      </c>
      <c r="C102" s="208"/>
      <c r="D102" s="209"/>
      <c r="E102" s="432"/>
      <c r="F102" s="223"/>
    </row>
    <row r="103" spans="1:6">
      <c r="A103" s="224"/>
      <c r="B103" s="224"/>
      <c r="C103" s="224"/>
      <c r="D103" s="224"/>
      <c r="E103" s="433"/>
      <c r="F103" s="224"/>
    </row>
    <row r="104" spans="1:6">
      <c r="A104" s="71" t="s">
        <v>146</v>
      </c>
      <c r="B104" s="52" t="s">
        <v>10</v>
      </c>
      <c r="C104" s="214"/>
      <c r="D104" s="215"/>
      <c r="E104" s="413"/>
      <c r="F104" s="216"/>
    </row>
    <row r="105" spans="1:6">
      <c r="A105" s="69"/>
      <c r="B105" s="70"/>
      <c r="C105" s="187"/>
      <c r="D105" s="181"/>
      <c r="E105" s="414"/>
      <c r="F105" s="182"/>
    </row>
    <row r="106" spans="1:6" s="144" customFormat="1" ht="38.25">
      <c r="A106" s="145"/>
      <c r="B106" s="225" t="s">
        <v>94</v>
      </c>
      <c r="C106" s="125"/>
      <c r="D106" s="148"/>
      <c r="E106" s="415"/>
      <c r="F106" s="148"/>
    </row>
    <row r="107" spans="1:6" s="144" customFormat="1" ht="76.5">
      <c r="A107" s="145"/>
      <c r="B107" s="225" t="s">
        <v>95</v>
      </c>
      <c r="C107" s="125"/>
      <c r="D107" s="148"/>
      <c r="E107" s="415"/>
      <c r="F107" s="148"/>
    </row>
    <row r="108" spans="1:6" s="144" customFormat="1" ht="25.5">
      <c r="A108" s="145"/>
      <c r="B108" s="225" t="s">
        <v>96</v>
      </c>
      <c r="C108" s="125"/>
      <c r="D108" s="148"/>
      <c r="E108" s="415"/>
      <c r="F108" s="148"/>
    </row>
    <row r="109" spans="1:6" s="144" customFormat="1">
      <c r="A109" s="145"/>
      <c r="B109" s="225"/>
      <c r="C109" s="125"/>
      <c r="D109" s="148"/>
      <c r="E109" s="415"/>
      <c r="F109" s="148"/>
    </row>
    <row r="110" spans="1:6" s="144" customFormat="1" ht="38.25">
      <c r="A110" s="152" t="s">
        <v>147</v>
      </c>
      <c r="B110" s="184" t="s">
        <v>213</v>
      </c>
      <c r="C110" s="184"/>
      <c r="D110" s="125"/>
      <c r="E110" s="387"/>
      <c r="F110" s="147"/>
    </row>
    <row r="111" spans="1:6" s="144" customFormat="1" ht="38.25">
      <c r="A111" s="145"/>
      <c r="B111" s="171" t="s">
        <v>192</v>
      </c>
      <c r="C111" s="184"/>
      <c r="D111" s="125"/>
      <c r="E111" s="387"/>
      <c r="F111" s="147"/>
    </row>
    <row r="112" spans="1:6" s="144" customFormat="1" ht="89.25">
      <c r="A112" s="145"/>
      <c r="B112" s="126" t="s">
        <v>333</v>
      </c>
      <c r="C112" s="184"/>
      <c r="D112" s="125"/>
      <c r="E112" s="387"/>
      <c r="F112" s="147"/>
    </row>
    <row r="113" spans="1:6" s="144" customFormat="1" ht="38.25">
      <c r="A113" s="145"/>
      <c r="B113" s="173" t="s">
        <v>216</v>
      </c>
      <c r="C113" s="184"/>
      <c r="D113" s="125"/>
      <c r="E113" s="387"/>
      <c r="F113" s="147"/>
    </row>
    <row r="114" spans="1:6" s="144" customFormat="1" ht="38.25">
      <c r="A114" s="145"/>
      <c r="B114" s="126" t="s">
        <v>243</v>
      </c>
      <c r="C114" s="184"/>
      <c r="D114" s="125"/>
      <c r="E114" s="387"/>
      <c r="F114" s="147"/>
    </row>
    <row r="115" spans="1:6" s="144" customFormat="1" ht="25.5">
      <c r="A115" s="145"/>
      <c r="B115" s="171" t="s">
        <v>217</v>
      </c>
      <c r="C115" s="184"/>
      <c r="D115" s="125"/>
      <c r="E115" s="387"/>
      <c r="F115" s="147"/>
    </row>
    <row r="116" spans="1:6" s="144" customFormat="1" ht="115.5" customHeight="1">
      <c r="A116" s="145"/>
      <c r="B116" s="126" t="s">
        <v>193</v>
      </c>
      <c r="C116" s="184"/>
      <c r="D116" s="125"/>
      <c r="E116" s="387"/>
      <c r="F116" s="147"/>
    </row>
    <row r="117" spans="1:6" s="144" customFormat="1" ht="76.5">
      <c r="A117" s="145"/>
      <c r="B117" s="126" t="s">
        <v>97</v>
      </c>
      <c r="C117" s="184"/>
      <c r="D117" s="125"/>
      <c r="E117" s="387"/>
      <c r="F117" s="147"/>
    </row>
    <row r="118" spans="1:6" s="144" customFormat="1" ht="131.25" customHeight="1">
      <c r="A118" s="145"/>
      <c r="B118" s="126" t="s">
        <v>98</v>
      </c>
      <c r="C118" s="184"/>
      <c r="D118" s="125"/>
      <c r="E118" s="387"/>
      <c r="F118" s="147"/>
    </row>
    <row r="119" spans="1:6" s="144" customFormat="1" ht="51">
      <c r="A119" s="145"/>
      <c r="B119" s="126" t="s">
        <v>99</v>
      </c>
      <c r="C119" s="184"/>
      <c r="D119" s="125"/>
      <c r="E119" s="387"/>
      <c r="F119" s="147"/>
    </row>
    <row r="120" spans="1:6" s="144" customFormat="1" ht="38.25">
      <c r="A120" s="145"/>
      <c r="B120" s="171" t="s">
        <v>139</v>
      </c>
      <c r="C120" s="184"/>
      <c r="D120" s="125"/>
      <c r="E120" s="387"/>
      <c r="F120" s="147"/>
    </row>
    <row r="121" spans="1:6" s="144" customFormat="1">
      <c r="A121" s="145"/>
      <c r="B121" s="126" t="s">
        <v>67</v>
      </c>
      <c r="C121" s="184"/>
      <c r="D121" s="125"/>
      <c r="E121" s="387"/>
      <c r="F121" s="147"/>
    </row>
    <row r="122" spans="1:6" s="144" customFormat="1">
      <c r="A122" s="145"/>
      <c r="B122" s="126"/>
      <c r="C122" s="184"/>
      <c r="D122" s="125"/>
      <c r="E122" s="387"/>
      <c r="F122" s="147"/>
    </row>
    <row r="123" spans="1:6" s="144" customFormat="1" ht="25.5">
      <c r="A123" s="145"/>
      <c r="B123" s="162" t="s">
        <v>157</v>
      </c>
      <c r="C123" s="256" t="s">
        <v>120</v>
      </c>
      <c r="D123" s="192">
        <v>4</v>
      </c>
      <c r="E123" s="415"/>
      <c r="F123" s="165">
        <f>D123*E123</f>
        <v>0</v>
      </c>
    </row>
    <row r="124" spans="1:6" s="144" customFormat="1" ht="25.5">
      <c r="A124" s="145"/>
      <c r="B124" s="162" t="s">
        <v>141</v>
      </c>
      <c r="C124" s="192" t="s">
        <v>115</v>
      </c>
      <c r="D124" s="192">
        <v>2</v>
      </c>
      <c r="E124" s="415"/>
      <c r="F124" s="165">
        <f>D124*E124</f>
        <v>0</v>
      </c>
    </row>
    <row r="125" spans="1:6" s="144" customFormat="1" ht="25.5">
      <c r="A125" s="145"/>
      <c r="B125" s="162" t="s">
        <v>214</v>
      </c>
      <c r="C125" s="192" t="s">
        <v>115</v>
      </c>
      <c r="D125" s="192">
        <v>11</v>
      </c>
      <c r="E125" s="415"/>
      <c r="F125" s="165">
        <f>D125*E125</f>
        <v>0</v>
      </c>
    </row>
    <row r="126" spans="1:6" s="144" customFormat="1">
      <c r="A126" s="150"/>
      <c r="B126" s="149"/>
      <c r="C126" s="196"/>
      <c r="D126" s="196"/>
      <c r="E126" s="434"/>
      <c r="F126" s="182"/>
    </row>
    <row r="127" spans="1:6" s="144" customFormat="1">
      <c r="A127" s="152" t="s">
        <v>148</v>
      </c>
      <c r="B127" s="184" t="s">
        <v>189</v>
      </c>
      <c r="C127" s="271"/>
      <c r="D127" s="277"/>
      <c r="E127" s="386"/>
      <c r="F127" s="174"/>
    </row>
    <row r="128" spans="1:6" s="144" customFormat="1" ht="25.5">
      <c r="A128" s="186"/>
      <c r="B128" s="126" t="s">
        <v>187</v>
      </c>
      <c r="C128" s="271"/>
      <c r="D128" s="277"/>
      <c r="E128" s="386"/>
      <c r="F128" s="174"/>
    </row>
    <row r="129" spans="1:6" s="144" customFormat="1" ht="39.75">
      <c r="A129" s="186"/>
      <c r="B129" s="126" t="s">
        <v>140</v>
      </c>
      <c r="C129" s="271"/>
      <c r="D129" s="277"/>
      <c r="E129" s="386"/>
      <c r="F129" s="174"/>
    </row>
    <row r="130" spans="1:6" s="144" customFormat="1" ht="89.25">
      <c r="A130" s="186"/>
      <c r="B130" s="126" t="s">
        <v>188</v>
      </c>
      <c r="C130" s="271"/>
      <c r="D130" s="277"/>
      <c r="E130" s="386"/>
      <c r="F130" s="174"/>
    </row>
    <row r="131" spans="1:6" s="144" customFormat="1" ht="54" customHeight="1">
      <c r="A131" s="186"/>
      <c r="B131" s="126" t="s">
        <v>190</v>
      </c>
      <c r="C131" s="271"/>
      <c r="D131" s="277"/>
      <c r="E131" s="386"/>
      <c r="F131" s="174"/>
    </row>
    <row r="132" spans="1:6" s="144" customFormat="1" ht="25.5">
      <c r="A132" s="186"/>
      <c r="B132" s="126" t="s">
        <v>191</v>
      </c>
      <c r="C132" s="271"/>
      <c r="D132" s="277"/>
      <c r="E132" s="386"/>
      <c r="F132" s="174"/>
    </row>
    <row r="133" spans="1:6" s="144" customFormat="1">
      <c r="A133" s="186"/>
      <c r="B133" s="126" t="s">
        <v>67</v>
      </c>
      <c r="C133" s="271"/>
      <c r="D133" s="277"/>
      <c r="E133" s="386"/>
      <c r="F133" s="174"/>
    </row>
    <row r="134" spans="1:6" s="144" customFormat="1" ht="14.25">
      <c r="A134" s="186"/>
      <c r="B134" s="126"/>
      <c r="C134" s="275" t="s">
        <v>116</v>
      </c>
      <c r="D134" s="136">
        <v>17</v>
      </c>
      <c r="E134" s="386"/>
      <c r="F134" s="174">
        <f>D134*E134</f>
        <v>0</v>
      </c>
    </row>
    <row r="135" spans="1:6" s="144" customFormat="1">
      <c r="A135" s="186"/>
      <c r="B135" s="126"/>
      <c r="C135" s="275"/>
      <c r="D135" s="136"/>
      <c r="E135" s="386"/>
      <c r="F135" s="174"/>
    </row>
    <row r="136" spans="1:6" s="144" customFormat="1" ht="38.25">
      <c r="A136" s="152" t="s">
        <v>334</v>
      </c>
      <c r="B136" s="319" t="s">
        <v>335</v>
      </c>
      <c r="C136" s="275"/>
      <c r="D136" s="136"/>
      <c r="E136" s="386"/>
      <c r="F136" s="174"/>
    </row>
    <row r="137" spans="1:6" s="144" customFormat="1" ht="39.75">
      <c r="A137" s="186"/>
      <c r="B137" s="173" t="s">
        <v>336</v>
      </c>
      <c r="C137" s="275"/>
      <c r="D137" s="136"/>
      <c r="E137" s="386"/>
      <c r="F137" s="174"/>
    </row>
    <row r="138" spans="1:6" s="144" customFormat="1" ht="89.25">
      <c r="A138" s="186"/>
      <c r="B138" s="173" t="s">
        <v>337</v>
      </c>
      <c r="C138" s="275"/>
      <c r="D138" s="136"/>
      <c r="E138" s="386"/>
      <c r="F138" s="174"/>
    </row>
    <row r="139" spans="1:6" s="144" customFormat="1" ht="89.25">
      <c r="A139" s="186"/>
      <c r="B139" s="126" t="s">
        <v>338</v>
      </c>
      <c r="C139" s="275"/>
      <c r="D139" s="136"/>
      <c r="E139" s="386"/>
      <c r="F139" s="174"/>
    </row>
    <row r="140" spans="1:6" s="144" customFormat="1" ht="79.5" customHeight="1">
      <c r="A140" s="186"/>
      <c r="B140" s="173" t="s">
        <v>339</v>
      </c>
      <c r="C140" s="275"/>
      <c r="D140" s="136"/>
      <c r="E140" s="386"/>
      <c r="F140" s="174"/>
    </row>
    <row r="141" spans="1:6" s="144" customFormat="1" ht="15" customHeight="1">
      <c r="A141" s="186"/>
      <c r="B141" s="173" t="s">
        <v>67</v>
      </c>
      <c r="C141" s="333" t="s">
        <v>116</v>
      </c>
      <c r="D141" s="346">
        <v>8</v>
      </c>
      <c r="E141" s="386"/>
      <c r="F141" s="174">
        <f>D141*E141</f>
        <v>0</v>
      </c>
    </row>
    <row r="142" spans="1:6" s="144" customFormat="1">
      <c r="A142" s="186"/>
      <c r="B142" s="173"/>
      <c r="C142" s="275"/>
      <c r="D142" s="136"/>
      <c r="E142" s="386"/>
      <c r="F142" s="174"/>
    </row>
    <row r="143" spans="1:6">
      <c r="A143" s="110"/>
      <c r="B143" s="226"/>
      <c r="C143" s="164"/>
      <c r="D143" s="159"/>
      <c r="E143" s="416"/>
      <c r="F143" s="165"/>
    </row>
    <row r="144" spans="1:6">
      <c r="A144" s="71" t="str">
        <f>A104</f>
        <v>C.1.1.</v>
      </c>
      <c r="B144" s="51" t="str">
        <f>B104&amp;" - UKUPNO:"</f>
        <v>BETON  "IN SITU" - UKUPNO:</v>
      </c>
      <c r="C144" s="51"/>
      <c r="D144" s="227"/>
      <c r="E144" s="435"/>
      <c r="F144" s="61">
        <f>SUM(F123:F141)</f>
        <v>0</v>
      </c>
    </row>
    <row r="145" spans="1:8">
      <c r="A145" s="9"/>
      <c r="B145" s="28"/>
      <c r="D145" s="228"/>
      <c r="E145" s="436"/>
    </row>
    <row r="146" spans="1:8">
      <c r="A146" s="71" t="s">
        <v>149</v>
      </c>
      <c r="B146" s="52" t="s">
        <v>57</v>
      </c>
      <c r="C146" s="214"/>
      <c r="D146" s="215"/>
      <c r="E146" s="413"/>
      <c r="F146" s="216"/>
    </row>
    <row r="147" spans="1:8">
      <c r="A147" s="72"/>
      <c r="B147" s="179"/>
      <c r="C147" s="180"/>
      <c r="D147" s="181"/>
      <c r="E147" s="414"/>
      <c r="F147" s="182"/>
    </row>
    <row r="148" spans="1:8" s="144" customFormat="1" ht="89.25">
      <c r="A148" s="231"/>
      <c r="B148" s="177" t="s">
        <v>206</v>
      </c>
      <c r="C148" s="153"/>
      <c r="D148" s="141"/>
      <c r="E148" s="437"/>
      <c r="F148" s="156"/>
    </row>
    <row r="149" spans="1:8" s="144" customFormat="1" ht="39.75">
      <c r="A149" s="157"/>
      <c r="B149" s="177" t="s">
        <v>119</v>
      </c>
      <c r="C149" s="153"/>
      <c r="D149" s="141"/>
      <c r="E149" s="437"/>
      <c r="F149" s="156"/>
    </row>
    <row r="150" spans="1:8" s="144" customFormat="1" ht="38.25">
      <c r="A150" s="157"/>
      <c r="B150" s="177" t="s">
        <v>101</v>
      </c>
      <c r="C150" s="153"/>
      <c r="D150" s="141"/>
      <c r="E150" s="437"/>
      <c r="F150" s="156"/>
    </row>
    <row r="151" spans="1:8" s="144" customFormat="1" ht="25.5">
      <c r="A151" s="157"/>
      <c r="B151" s="177" t="s">
        <v>102</v>
      </c>
      <c r="C151" s="153"/>
      <c r="D151" s="141"/>
      <c r="E151" s="437"/>
      <c r="F151" s="156"/>
    </row>
    <row r="152" spans="1:8" s="144" customFormat="1" ht="76.5">
      <c r="A152" s="157"/>
      <c r="B152" s="225" t="s">
        <v>95</v>
      </c>
      <c r="C152" s="153"/>
      <c r="D152" s="141"/>
      <c r="E152" s="437"/>
      <c r="F152" s="156"/>
    </row>
    <row r="153" spans="1:8" s="144" customFormat="1" ht="25.5">
      <c r="A153" s="157"/>
      <c r="B153" s="177" t="s">
        <v>96</v>
      </c>
      <c r="C153" s="153"/>
      <c r="D153" s="141"/>
      <c r="E153" s="437"/>
      <c r="F153" s="156"/>
    </row>
    <row r="154" spans="1:8">
      <c r="A154" s="305"/>
      <c r="B154" s="306"/>
      <c r="C154" s="164"/>
      <c r="D154" s="307"/>
      <c r="E154" s="416"/>
      <c r="F154" s="165"/>
      <c r="H154" s="158">
        <v>1900</v>
      </c>
    </row>
    <row r="155" spans="1:8" s="144" customFormat="1" ht="51">
      <c r="A155" s="152" t="s">
        <v>150</v>
      </c>
      <c r="B155" s="184" t="s">
        <v>212</v>
      </c>
      <c r="C155" s="127"/>
      <c r="D155" s="127"/>
      <c r="E155" s="438"/>
      <c r="F155" s="127"/>
    </row>
    <row r="156" spans="1:8" s="144" customFormat="1">
      <c r="A156" s="273"/>
      <c r="B156" s="126" t="s">
        <v>100</v>
      </c>
      <c r="C156" s="146"/>
      <c r="D156" s="127"/>
      <c r="E156" s="415"/>
      <c r="F156" s="148"/>
    </row>
    <row r="157" spans="1:8" s="144" customFormat="1">
      <c r="A157" s="274"/>
      <c r="B157" s="149"/>
      <c r="C157" s="130"/>
      <c r="D157" s="178"/>
      <c r="E157" s="439"/>
      <c r="F157" s="131"/>
    </row>
    <row r="158" spans="1:8" s="144" customFormat="1" ht="38.25">
      <c r="A158" s="273"/>
      <c r="B158" s="173" t="s">
        <v>292</v>
      </c>
      <c r="C158" s="127"/>
      <c r="D158" s="127"/>
      <c r="E158" s="438"/>
      <c r="F158" s="127"/>
    </row>
    <row r="159" spans="1:8" s="144" customFormat="1" ht="25.5">
      <c r="A159" s="273"/>
      <c r="B159" s="126" t="s">
        <v>103</v>
      </c>
      <c r="C159" s="146"/>
      <c r="D159" s="127"/>
      <c r="E159" s="415"/>
      <c r="F159" s="148"/>
    </row>
    <row r="160" spans="1:8" s="144" customFormat="1" ht="38.25">
      <c r="A160" s="273"/>
      <c r="B160" s="126" t="s">
        <v>254</v>
      </c>
      <c r="C160" s="146"/>
      <c r="D160" s="127"/>
      <c r="E160" s="415"/>
      <c r="F160" s="148"/>
    </row>
    <row r="161" spans="1:6" s="144" customFormat="1">
      <c r="A161" s="273"/>
      <c r="B161" s="126" t="s">
        <v>67</v>
      </c>
      <c r="C161" s="146"/>
      <c r="D161" s="127"/>
      <c r="E161" s="415"/>
      <c r="F161" s="148"/>
    </row>
    <row r="162" spans="1:6" s="144" customFormat="1" ht="14.25">
      <c r="A162" s="273"/>
      <c r="B162" s="126"/>
      <c r="C162" s="275" t="s">
        <v>116</v>
      </c>
      <c r="D162" s="136">
        <v>40</v>
      </c>
      <c r="E162" s="386"/>
      <c r="F162" s="174">
        <f>D162*E162</f>
        <v>0</v>
      </c>
    </row>
    <row r="163" spans="1:6" s="144" customFormat="1">
      <c r="A163" s="274"/>
      <c r="B163" s="149"/>
      <c r="C163" s="130"/>
      <c r="D163" s="178"/>
      <c r="E163" s="439"/>
      <c r="F163" s="131"/>
    </row>
    <row r="164" spans="1:6" s="144" customFormat="1" ht="25.5">
      <c r="A164" s="152" t="s">
        <v>151</v>
      </c>
      <c r="B164" s="184" t="s">
        <v>183</v>
      </c>
      <c r="C164" s="146"/>
      <c r="D164" s="127"/>
      <c r="E164" s="415"/>
      <c r="F164" s="148"/>
    </row>
    <row r="165" spans="1:6" s="144" customFormat="1">
      <c r="A165" s="273"/>
      <c r="B165" s="126" t="s">
        <v>100</v>
      </c>
      <c r="C165" s="146"/>
      <c r="D165" s="127"/>
      <c r="E165" s="415"/>
      <c r="F165" s="148"/>
    </row>
    <row r="166" spans="1:6" s="144" customFormat="1">
      <c r="A166" s="273"/>
      <c r="B166" s="184"/>
      <c r="C166" s="146"/>
      <c r="D166" s="127"/>
      <c r="E166" s="415"/>
      <c r="F166" s="148"/>
    </row>
    <row r="167" spans="1:6" s="144" customFormat="1" ht="38.25">
      <c r="A167" s="273"/>
      <c r="B167" s="319" t="s">
        <v>293</v>
      </c>
      <c r="C167" s="146"/>
      <c r="D167" s="127"/>
      <c r="E167" s="415"/>
      <c r="F167" s="148"/>
    </row>
    <row r="168" spans="1:6" s="144" customFormat="1" ht="38.25">
      <c r="A168" s="273"/>
      <c r="B168" s="319" t="s">
        <v>294</v>
      </c>
      <c r="C168" s="146"/>
      <c r="D168" s="127"/>
      <c r="E168" s="415"/>
      <c r="F168" s="148"/>
    </row>
    <row r="169" spans="1:6" s="144" customFormat="1" ht="25.5">
      <c r="A169" s="273"/>
      <c r="B169" s="126" t="s">
        <v>103</v>
      </c>
      <c r="C169" s="146"/>
      <c r="D169" s="127"/>
      <c r="E169" s="415"/>
      <c r="F169" s="148"/>
    </row>
    <row r="170" spans="1:6" s="144" customFormat="1">
      <c r="A170" s="273"/>
      <c r="B170" s="126" t="s">
        <v>67</v>
      </c>
      <c r="C170" s="146"/>
      <c r="D170" s="127"/>
      <c r="E170" s="415"/>
      <c r="F170" s="148"/>
    </row>
    <row r="171" spans="1:6" s="144" customFormat="1" ht="14.25">
      <c r="A171" s="147"/>
      <c r="B171" s="147"/>
      <c r="C171" s="275" t="s">
        <v>116</v>
      </c>
      <c r="D171" s="136">
        <v>6</v>
      </c>
      <c r="E171" s="386"/>
      <c r="F171" s="174">
        <f>D171*E171</f>
        <v>0</v>
      </c>
    </row>
    <row r="172" spans="1:6">
      <c r="A172" s="232"/>
      <c r="B172" s="233"/>
      <c r="C172" s="234"/>
      <c r="D172" s="159"/>
      <c r="E172" s="416"/>
      <c r="F172" s="165"/>
    </row>
    <row r="173" spans="1:6" ht="25.5">
      <c r="A173" s="71" t="str">
        <f>A146</f>
        <v>C.1.2.</v>
      </c>
      <c r="B173" s="51" t="str">
        <f>B146&amp;" - UKUPNO:"</f>
        <v>PREDGOTOVLJENI AB ELEMENTI - UKUPNO:</v>
      </c>
      <c r="C173" s="227"/>
      <c r="D173" s="215"/>
      <c r="E173" s="435"/>
      <c r="F173" s="61">
        <f>SUM(F147:F172)</f>
        <v>0</v>
      </c>
    </row>
    <row r="174" spans="1:6">
      <c r="A174" s="34"/>
      <c r="B174" s="32"/>
      <c r="C174" s="1"/>
      <c r="D174" s="3"/>
      <c r="E174" s="440"/>
      <c r="F174" s="26"/>
    </row>
    <row r="175" spans="1:6">
      <c r="A175" s="66" t="s">
        <v>152</v>
      </c>
      <c r="B175" s="51" t="s">
        <v>0</v>
      </c>
      <c r="C175" s="214"/>
      <c r="D175" s="215"/>
      <c r="E175" s="413"/>
      <c r="F175" s="216"/>
    </row>
    <row r="176" spans="1:6">
      <c r="A176" s="73"/>
      <c r="B176" s="74"/>
      <c r="C176" s="180"/>
      <c r="D176" s="181"/>
      <c r="E176" s="422"/>
      <c r="F176" s="182"/>
    </row>
    <row r="177" spans="1:6" ht="51">
      <c r="A177" s="152" t="s">
        <v>153</v>
      </c>
      <c r="B177" s="171" t="s">
        <v>347</v>
      </c>
      <c r="C177" s="121"/>
      <c r="D177" s="198"/>
      <c r="E177" s="441"/>
      <c r="F177" s="122"/>
    </row>
    <row r="178" spans="1:6" ht="76.5">
      <c r="A178" s="133"/>
      <c r="B178" s="167" t="s">
        <v>42</v>
      </c>
      <c r="C178" s="121"/>
      <c r="D178" s="124"/>
      <c r="E178" s="441"/>
      <c r="F178" s="122"/>
    </row>
    <row r="179" spans="1:6">
      <c r="A179" s="133"/>
      <c r="B179" s="167" t="s">
        <v>67</v>
      </c>
      <c r="C179" s="121"/>
      <c r="D179" s="124"/>
      <c r="E179" s="441"/>
      <c r="F179" s="122"/>
    </row>
    <row r="180" spans="1:6">
      <c r="A180" s="123"/>
      <c r="B180" s="171" t="s">
        <v>69</v>
      </c>
      <c r="C180" s="164" t="s">
        <v>2</v>
      </c>
      <c r="D180" s="159">
        <v>6063</v>
      </c>
      <c r="E180" s="415"/>
      <c r="F180" s="165">
        <f>D180*E180</f>
        <v>0</v>
      </c>
    </row>
    <row r="181" spans="1:6">
      <c r="A181" s="123"/>
      <c r="B181" s="171"/>
      <c r="C181" s="164"/>
      <c r="D181" s="159"/>
      <c r="E181" s="415"/>
      <c r="F181" s="165"/>
    </row>
    <row r="182" spans="1:6" s="144" customFormat="1" ht="25.5">
      <c r="A182" s="152" t="s">
        <v>215</v>
      </c>
      <c r="B182" s="173" t="s">
        <v>218</v>
      </c>
      <c r="C182" s="175"/>
      <c r="D182" s="191"/>
      <c r="E182" s="386"/>
      <c r="F182" s="174"/>
    </row>
    <row r="183" spans="1:6" s="144" customFormat="1" ht="51">
      <c r="A183" s="145"/>
      <c r="B183" s="173" t="s">
        <v>256</v>
      </c>
      <c r="C183" s="292"/>
      <c r="D183" s="191"/>
      <c r="E183" s="386"/>
      <c r="F183" s="174"/>
    </row>
    <row r="184" spans="1:6" s="144" customFormat="1" ht="102">
      <c r="A184" s="199"/>
      <c r="B184" s="294" t="s">
        <v>255</v>
      </c>
      <c r="C184" s="295"/>
      <c r="D184" s="296"/>
      <c r="E184" s="442"/>
      <c r="F184" s="297"/>
    </row>
    <row r="185" spans="1:6" s="144" customFormat="1" ht="38.25">
      <c r="A185" s="199"/>
      <c r="B185" s="276" t="s">
        <v>160</v>
      </c>
      <c r="C185" s="295"/>
      <c r="D185" s="296"/>
      <c r="E185" s="442"/>
      <c r="F185" s="297"/>
    </row>
    <row r="186" spans="1:6" s="144" customFormat="1">
      <c r="A186" s="199"/>
      <c r="B186" s="270" t="s">
        <v>67</v>
      </c>
      <c r="C186" s="295"/>
      <c r="D186" s="296"/>
      <c r="E186" s="442"/>
      <c r="F186" s="297"/>
    </row>
    <row r="187" spans="1:6" s="144" customFormat="1">
      <c r="A187" s="199"/>
      <c r="B187" s="298"/>
      <c r="C187" s="175" t="s">
        <v>3</v>
      </c>
      <c r="D187" s="191">
        <v>6</v>
      </c>
      <c r="E187" s="415"/>
      <c r="F187" s="174">
        <f>D187*E187</f>
        <v>0</v>
      </c>
    </row>
    <row r="188" spans="1:6" s="144" customFormat="1">
      <c r="A188" s="199"/>
      <c r="B188" s="200"/>
      <c r="C188" s="146"/>
      <c r="D188" s="159"/>
      <c r="E188" s="415"/>
      <c r="F188" s="148"/>
    </row>
    <row r="189" spans="1:6" s="144" customFormat="1" ht="14.25" customHeight="1">
      <c r="A189" s="66" t="str">
        <f>A175</f>
        <v>C.1.3.</v>
      </c>
      <c r="B189" s="47" t="str">
        <f>B175&amp;" - UKUPNO:"</f>
        <v>BETONSKI ČELIK - UKUPNO:</v>
      </c>
      <c r="C189" s="227"/>
      <c r="D189" s="215"/>
      <c r="E189" s="435"/>
      <c r="F189" s="61">
        <f>SUM(F180:F187)</f>
        <v>0</v>
      </c>
    </row>
    <row r="190" spans="1:6">
      <c r="A190" s="170"/>
      <c r="B190" s="170"/>
      <c r="C190" s="170"/>
      <c r="D190" s="170"/>
      <c r="E190" s="443"/>
      <c r="F190" s="170"/>
    </row>
    <row r="191" spans="1:6" ht="25.5">
      <c r="A191" s="66" t="str">
        <f>A102</f>
        <v>C.1.</v>
      </c>
      <c r="B191" s="51" t="str">
        <f>B102&amp;" - SVEUKUPNO:"</f>
        <v>BETONSKI I ARMIRANOBETONSKI RADOVI - SVEUKUPNO:</v>
      </c>
      <c r="C191" s="214"/>
      <c r="D191" s="215"/>
      <c r="E191" s="429"/>
      <c r="F191" s="67">
        <f>SUM(F144,F173,F189)</f>
        <v>0</v>
      </c>
    </row>
    <row r="192" spans="1:6">
      <c r="A192" s="102"/>
      <c r="B192" s="111"/>
      <c r="C192" s="235"/>
      <c r="D192" s="236"/>
      <c r="E192" s="444"/>
      <c r="F192" s="103"/>
    </row>
    <row r="193" spans="1:6">
      <c r="A193" s="105" t="s">
        <v>21</v>
      </c>
      <c r="B193" s="109" t="s">
        <v>159</v>
      </c>
      <c r="C193" s="208"/>
      <c r="D193" s="209"/>
      <c r="E193" s="411"/>
      <c r="F193" s="210"/>
    </row>
    <row r="194" spans="1:6">
      <c r="A194" s="237"/>
      <c r="B194" s="238"/>
      <c r="C194" s="239"/>
      <c r="D194" s="238"/>
      <c r="E194" s="414"/>
      <c r="F194" s="182"/>
    </row>
    <row r="195" spans="1:6" ht="127.5">
      <c r="A195" s="152" t="s">
        <v>78</v>
      </c>
      <c r="B195" s="327" t="s">
        <v>320</v>
      </c>
      <c r="C195" s="239"/>
      <c r="D195" s="238"/>
      <c r="E195" s="414"/>
      <c r="F195" s="182"/>
    </row>
    <row r="196" spans="1:6" ht="15.75">
      <c r="A196" s="237"/>
      <c r="B196" s="328" t="s">
        <v>321</v>
      </c>
      <c r="C196" s="329" t="s">
        <v>120</v>
      </c>
      <c r="D196" s="330">
        <v>6</v>
      </c>
      <c r="E196" s="445"/>
      <c r="F196" s="283">
        <f>D196*E196</f>
        <v>0</v>
      </c>
    </row>
    <row r="197" spans="1:6">
      <c r="A197" s="237"/>
      <c r="B197" s="238"/>
      <c r="C197" s="239"/>
      <c r="D197" s="238"/>
      <c r="E197" s="414"/>
      <c r="F197" s="182"/>
    </row>
    <row r="198" spans="1:6" s="144" customFormat="1" ht="38.25">
      <c r="A198" s="155" t="s">
        <v>79</v>
      </c>
      <c r="B198" s="173" t="s">
        <v>184</v>
      </c>
      <c r="C198" s="292"/>
      <c r="D198" s="269"/>
      <c r="E198" s="386"/>
      <c r="F198" s="174"/>
    </row>
    <row r="199" spans="1:6" s="144" customFormat="1" ht="25.5">
      <c r="A199" s="188"/>
      <c r="B199" s="126" t="s">
        <v>261</v>
      </c>
      <c r="C199" s="175"/>
      <c r="D199" s="269"/>
      <c r="E199" s="386"/>
      <c r="F199" s="174"/>
    </row>
    <row r="200" spans="1:6" s="144" customFormat="1" ht="38.25">
      <c r="A200" s="188"/>
      <c r="B200" s="276" t="s">
        <v>185</v>
      </c>
      <c r="C200" s="175"/>
      <c r="D200" s="269"/>
      <c r="E200" s="386"/>
      <c r="F200" s="174"/>
    </row>
    <row r="201" spans="1:6" s="144" customFormat="1" ht="38.25">
      <c r="A201" s="188"/>
      <c r="B201" s="173" t="s">
        <v>179</v>
      </c>
      <c r="C201" s="175"/>
      <c r="D201" s="269"/>
      <c r="E201" s="386"/>
      <c r="F201" s="174"/>
    </row>
    <row r="202" spans="1:6" s="144" customFormat="1" ht="38.25">
      <c r="A202" s="188"/>
      <c r="B202" s="173" t="s">
        <v>313</v>
      </c>
      <c r="C202" s="175"/>
      <c r="D202" s="269"/>
      <c r="E202" s="386"/>
      <c r="F202" s="174"/>
    </row>
    <row r="203" spans="1:6" s="144" customFormat="1" ht="25.5">
      <c r="A203" s="188"/>
      <c r="B203" s="173" t="s">
        <v>180</v>
      </c>
      <c r="C203" s="175"/>
      <c r="D203" s="269"/>
      <c r="E203" s="386"/>
      <c r="F203" s="174"/>
    </row>
    <row r="204" spans="1:6" s="144" customFormat="1" ht="76.5">
      <c r="A204" s="188"/>
      <c r="B204" s="173" t="s">
        <v>186</v>
      </c>
      <c r="C204" s="175"/>
      <c r="D204" s="269"/>
      <c r="E204" s="386"/>
      <c r="F204" s="174"/>
    </row>
    <row r="205" spans="1:6" s="144" customFormat="1" ht="51">
      <c r="A205" s="188"/>
      <c r="B205" s="173" t="s">
        <v>322</v>
      </c>
      <c r="C205" s="175"/>
      <c r="D205" s="269"/>
      <c r="E205" s="386"/>
      <c r="F205" s="174"/>
    </row>
    <row r="206" spans="1:6" s="144" customFormat="1" ht="76.5">
      <c r="A206" s="188"/>
      <c r="B206" s="173" t="s">
        <v>323</v>
      </c>
      <c r="C206" s="175"/>
      <c r="D206" s="269"/>
      <c r="E206" s="386"/>
      <c r="F206" s="174"/>
    </row>
    <row r="207" spans="1:6" s="144" customFormat="1">
      <c r="A207" s="188"/>
      <c r="B207" s="270" t="s">
        <v>67</v>
      </c>
      <c r="C207" s="175"/>
      <c r="D207" s="269"/>
      <c r="E207" s="386"/>
      <c r="F207" s="174"/>
    </row>
    <row r="208" spans="1:6" s="144" customFormat="1" ht="14.25">
      <c r="A208" s="186"/>
      <c r="B208" s="189"/>
      <c r="C208" s="271" t="s">
        <v>181</v>
      </c>
      <c r="D208" s="272">
        <v>30</v>
      </c>
      <c r="E208" s="389"/>
      <c r="F208" s="174">
        <f>D208*E208</f>
        <v>0</v>
      </c>
    </row>
    <row r="209" spans="1:6">
      <c r="A209" s="237"/>
      <c r="B209" s="238"/>
      <c r="C209" s="239"/>
      <c r="D209" s="238"/>
      <c r="E209" s="414"/>
      <c r="F209" s="182"/>
    </row>
    <row r="210" spans="1:6" s="144" customFormat="1" ht="38.25">
      <c r="A210" s="152" t="s">
        <v>324</v>
      </c>
      <c r="B210" s="126" t="s">
        <v>260</v>
      </c>
      <c r="C210" s="292"/>
      <c r="D210" s="148"/>
      <c r="E210" s="387"/>
      <c r="F210" s="148"/>
    </row>
    <row r="211" spans="1:6" s="144" customFormat="1" ht="25.5">
      <c r="A211" s="151"/>
      <c r="B211" s="126" t="s">
        <v>261</v>
      </c>
      <c r="C211" s="146"/>
      <c r="D211" s="148"/>
      <c r="E211" s="387"/>
      <c r="F211" s="148"/>
    </row>
    <row r="212" spans="1:6" s="144" customFormat="1" ht="68.25" customHeight="1">
      <c r="A212" s="151"/>
      <c r="B212" s="126" t="s">
        <v>325</v>
      </c>
      <c r="C212" s="146"/>
      <c r="D212" s="148"/>
      <c r="E212" s="387"/>
      <c r="F212" s="148"/>
    </row>
    <row r="213" spans="1:6" s="144" customFormat="1" ht="153">
      <c r="A213" s="151"/>
      <c r="B213" s="350" t="s">
        <v>326</v>
      </c>
      <c r="C213" s="146"/>
      <c r="D213" s="148"/>
      <c r="E213" s="387"/>
      <c r="F213" s="148"/>
    </row>
    <row r="214" spans="1:6" s="144" customFormat="1" ht="38.25">
      <c r="A214" s="151"/>
      <c r="B214" s="126" t="s">
        <v>330</v>
      </c>
      <c r="C214" s="146"/>
      <c r="D214" s="148"/>
      <c r="E214" s="387"/>
      <c r="F214" s="148"/>
    </row>
    <row r="215" spans="1:6" s="144" customFormat="1" ht="63.75">
      <c r="A215" s="151"/>
      <c r="B215" s="126" t="s">
        <v>327</v>
      </c>
      <c r="C215" s="146"/>
      <c r="D215" s="148"/>
      <c r="E215" s="387"/>
      <c r="F215" s="148"/>
    </row>
    <row r="216" spans="1:6" s="144" customFormat="1">
      <c r="A216" s="151"/>
      <c r="B216" s="126" t="s">
        <v>68</v>
      </c>
      <c r="C216" s="146"/>
      <c r="D216" s="148"/>
      <c r="E216" s="387"/>
      <c r="F216" s="148"/>
    </row>
    <row r="217" spans="1:6" s="144" customFormat="1">
      <c r="A217" s="145"/>
      <c r="B217" s="162"/>
      <c r="C217" s="146" t="s">
        <v>5</v>
      </c>
      <c r="D217" s="136">
        <v>25</v>
      </c>
      <c r="E217" s="421"/>
      <c r="F217" s="148">
        <f>D217*E217</f>
        <v>0</v>
      </c>
    </row>
    <row r="218" spans="1:6" s="144" customFormat="1">
      <c r="B218" s="162"/>
      <c r="C218" s="318"/>
      <c r="D218" s="136"/>
      <c r="E218" s="421"/>
      <c r="F218" s="148"/>
    </row>
    <row r="219" spans="1:6" s="144" customFormat="1" ht="267.75" customHeight="1">
      <c r="A219" s="152" t="s">
        <v>328</v>
      </c>
      <c r="B219" s="332" t="s">
        <v>329</v>
      </c>
      <c r="C219" s="318"/>
      <c r="D219" s="136"/>
      <c r="E219" s="421"/>
      <c r="F219" s="148"/>
    </row>
    <row r="220" spans="1:6" s="144" customFormat="1" ht="14.25">
      <c r="A220" s="317"/>
      <c r="B220" s="126" t="s">
        <v>67</v>
      </c>
      <c r="C220" s="256" t="s">
        <v>120</v>
      </c>
      <c r="D220" s="183">
        <v>62</v>
      </c>
      <c r="E220" s="387"/>
      <c r="F220" s="148">
        <f>D220*E220</f>
        <v>0</v>
      </c>
    </row>
    <row r="221" spans="1:6" s="144" customFormat="1">
      <c r="A221" s="317"/>
      <c r="B221" s="162"/>
      <c r="C221" s="318"/>
      <c r="D221" s="136"/>
      <c r="E221" s="421"/>
      <c r="F221" s="148"/>
    </row>
    <row r="222" spans="1:6">
      <c r="A222" s="66" t="str">
        <f>A193</f>
        <v>D.1.</v>
      </c>
      <c r="B222" s="51" t="str">
        <f>B193&amp;" - SVEUKUPNO:"</f>
        <v>KAMENOREZAČKI RADOVI  - SVEUKUPNO:</v>
      </c>
      <c r="C222" s="240"/>
      <c r="D222" s="241"/>
      <c r="E222" s="435"/>
      <c r="F222" s="67">
        <f>SUM(F194:F221)</f>
        <v>0</v>
      </c>
    </row>
    <row r="223" spans="1:6">
      <c r="A223" s="34"/>
      <c r="B223" s="32"/>
      <c r="C223" s="1"/>
      <c r="D223" s="3"/>
      <c r="E223" s="446"/>
      <c r="F223" s="33"/>
    </row>
    <row r="224" spans="1:6">
      <c r="A224" s="105" t="s">
        <v>93</v>
      </c>
      <c r="B224" s="112" t="s">
        <v>4</v>
      </c>
      <c r="C224" s="113"/>
      <c r="D224" s="209"/>
      <c r="E224" s="447"/>
      <c r="F224" s="114"/>
    </row>
    <row r="225" spans="1:6">
      <c r="A225" s="129"/>
      <c r="B225" s="171"/>
      <c r="C225" s="242"/>
      <c r="D225" s="183"/>
      <c r="E225" s="448"/>
      <c r="F225" s="243"/>
    </row>
    <row r="226" spans="1:6" s="144" customFormat="1" ht="63.75">
      <c r="A226" s="152" t="s">
        <v>144</v>
      </c>
      <c r="B226" s="163" t="s">
        <v>262</v>
      </c>
      <c r="C226" s="292"/>
      <c r="D226" s="255"/>
      <c r="E226" s="420"/>
      <c r="F226" s="148"/>
    </row>
    <row r="227" spans="1:6" s="144" customFormat="1" ht="63.75">
      <c r="A227" s="152"/>
      <c r="B227" s="163" t="s">
        <v>298</v>
      </c>
      <c r="C227" s="290"/>
      <c r="D227" s="136"/>
      <c r="E227" s="420"/>
      <c r="F227" s="148"/>
    </row>
    <row r="228" spans="1:6" s="144" customFormat="1" ht="63.75">
      <c r="A228" s="142"/>
      <c r="B228" s="163" t="s">
        <v>331</v>
      </c>
      <c r="C228" s="146"/>
      <c r="D228" s="136"/>
      <c r="E228" s="420"/>
      <c r="F228" s="148"/>
    </row>
    <row r="229" spans="1:6" s="144" customFormat="1" ht="25.5">
      <c r="A229" s="142"/>
      <c r="B229" s="126" t="s">
        <v>332</v>
      </c>
      <c r="C229" s="146"/>
      <c r="D229" s="136"/>
      <c r="E229" s="420"/>
      <c r="F229" s="148"/>
    </row>
    <row r="230" spans="1:6" s="144" customFormat="1" ht="38.25">
      <c r="A230" s="142"/>
      <c r="B230" s="126" t="s">
        <v>263</v>
      </c>
      <c r="C230" s="146"/>
      <c r="D230" s="136"/>
      <c r="E230" s="420"/>
      <c r="F230" s="148"/>
    </row>
    <row r="231" spans="1:6" s="144" customFormat="1" ht="38.25">
      <c r="A231" s="145"/>
      <c r="B231" s="163" t="s">
        <v>155</v>
      </c>
      <c r="C231" s="146"/>
      <c r="D231" s="136"/>
      <c r="E231" s="420"/>
      <c r="F231" s="148"/>
    </row>
    <row r="232" spans="1:6" s="144" customFormat="1" ht="51">
      <c r="A232" s="145"/>
      <c r="B232" s="163" t="s">
        <v>156</v>
      </c>
      <c r="C232" s="146"/>
      <c r="D232" s="136"/>
      <c r="E232" s="420"/>
      <c r="F232" s="148"/>
    </row>
    <row r="233" spans="1:6" s="144" customFormat="1">
      <c r="A233" s="145"/>
      <c r="B233" s="171" t="s">
        <v>68</v>
      </c>
      <c r="C233" s="146"/>
      <c r="D233" s="136"/>
      <c r="E233" s="420"/>
      <c r="F233" s="148"/>
    </row>
    <row r="234" spans="1:6" s="144" customFormat="1">
      <c r="A234" s="145"/>
      <c r="B234" s="162"/>
      <c r="C234" s="146" t="s">
        <v>3</v>
      </c>
      <c r="D234" s="159">
        <v>9</v>
      </c>
      <c r="E234" s="420"/>
      <c r="F234" s="148">
        <f>D234*E234</f>
        <v>0</v>
      </c>
    </row>
    <row r="235" spans="1:6" s="144" customFormat="1">
      <c r="A235" s="260"/>
      <c r="B235" s="261"/>
      <c r="C235" s="262"/>
      <c r="D235" s="263"/>
      <c r="E235" s="449"/>
      <c r="F235" s="264"/>
    </row>
    <row r="236" spans="1:6" s="144" customFormat="1" ht="51">
      <c r="A236" s="152" t="s">
        <v>142</v>
      </c>
      <c r="B236" s="162" t="s">
        <v>161</v>
      </c>
      <c r="C236" s="168"/>
      <c r="D236" s="169"/>
      <c r="E236" s="388"/>
      <c r="F236" s="147"/>
    </row>
    <row r="237" spans="1:6" s="144" customFormat="1" ht="51">
      <c r="A237" s="134"/>
      <c r="B237" s="162" t="s">
        <v>162</v>
      </c>
      <c r="C237" s="168"/>
      <c r="D237" s="169"/>
      <c r="E237" s="388"/>
      <c r="F237" s="147"/>
    </row>
    <row r="238" spans="1:6" s="144" customFormat="1" ht="14.25">
      <c r="A238" s="134"/>
      <c r="B238" s="137"/>
      <c r="C238" s="135" t="s">
        <v>117</v>
      </c>
      <c r="D238" s="136">
        <v>155</v>
      </c>
      <c r="E238" s="388"/>
      <c r="F238" s="148">
        <f>D238*E238</f>
        <v>0</v>
      </c>
    </row>
    <row r="239" spans="1:6" s="144" customFormat="1">
      <c r="A239" s="134"/>
      <c r="B239" s="137"/>
      <c r="C239" s="135"/>
      <c r="D239" s="136"/>
      <c r="E239" s="420"/>
      <c r="F239" s="148"/>
    </row>
    <row r="240" spans="1:6" s="144" customFormat="1" ht="38.25">
      <c r="A240" s="152" t="s">
        <v>154</v>
      </c>
      <c r="B240" s="137" t="s">
        <v>164</v>
      </c>
      <c r="C240" s="135"/>
      <c r="D240" s="136"/>
      <c r="E240" s="420"/>
      <c r="F240" s="148"/>
    </row>
    <row r="241" spans="1:6" s="144" customFormat="1" ht="39.75">
      <c r="A241" s="134"/>
      <c r="B241" s="137" t="s">
        <v>165</v>
      </c>
      <c r="C241" s="135"/>
      <c r="D241" s="136"/>
      <c r="E241" s="420"/>
      <c r="F241" s="148"/>
    </row>
    <row r="242" spans="1:6" s="144" customFormat="1" ht="25.5">
      <c r="A242" s="134"/>
      <c r="B242" s="137" t="s">
        <v>166</v>
      </c>
      <c r="C242" s="135"/>
      <c r="D242" s="136"/>
      <c r="E242" s="420"/>
      <c r="F242" s="148"/>
    </row>
    <row r="243" spans="1:6" s="144" customFormat="1">
      <c r="A243" s="134"/>
      <c r="B243" s="126" t="s">
        <v>163</v>
      </c>
      <c r="C243" s="135"/>
      <c r="D243" s="136"/>
      <c r="E243" s="420"/>
      <c r="F243" s="148"/>
    </row>
    <row r="244" spans="1:6" s="144" customFormat="1" ht="14.25">
      <c r="A244" s="134"/>
      <c r="B244" s="137"/>
      <c r="C244" s="135" t="s">
        <v>117</v>
      </c>
      <c r="D244" s="136">
        <v>295</v>
      </c>
      <c r="E244" s="420"/>
      <c r="F244" s="148">
        <f>D244*E244</f>
        <v>0</v>
      </c>
    </row>
    <row r="245" spans="1:6" s="144" customFormat="1">
      <c r="A245" s="267"/>
      <c r="B245" s="259"/>
      <c r="C245" s="268"/>
      <c r="D245" s="201"/>
      <c r="E245" s="450"/>
      <c r="F245" s="202"/>
    </row>
    <row r="246" spans="1:6" s="144" customFormat="1" ht="25.5">
      <c r="A246" s="152" t="s">
        <v>175</v>
      </c>
      <c r="B246" s="137" t="s">
        <v>242</v>
      </c>
      <c r="C246" s="291"/>
      <c r="D246" s="136"/>
      <c r="E246" s="420"/>
      <c r="F246" s="148"/>
    </row>
    <row r="247" spans="1:6" s="144" customFormat="1" ht="38.25">
      <c r="A247" s="293"/>
      <c r="B247" s="126" t="s">
        <v>241</v>
      </c>
      <c r="C247" s="291"/>
      <c r="D247" s="136"/>
      <c r="E247" s="420"/>
      <c r="F247" s="148"/>
    </row>
    <row r="248" spans="1:6" s="144" customFormat="1" ht="38.25">
      <c r="A248" s="293"/>
      <c r="B248" s="126" t="s">
        <v>143</v>
      </c>
      <c r="C248" s="291"/>
      <c r="D248" s="136"/>
      <c r="E248" s="420"/>
      <c r="F248" s="148"/>
    </row>
    <row r="249" spans="1:6" s="144" customFormat="1">
      <c r="A249" s="134"/>
      <c r="B249" s="126" t="s">
        <v>68</v>
      </c>
      <c r="C249" s="135"/>
      <c r="D249" s="136"/>
      <c r="E249" s="420"/>
      <c r="F249" s="148"/>
    </row>
    <row r="250" spans="1:6" s="144" customFormat="1">
      <c r="A250" s="134"/>
      <c r="B250" s="137"/>
      <c r="C250" s="135" t="s">
        <v>172</v>
      </c>
      <c r="D250" s="136">
        <v>25</v>
      </c>
      <c r="E250" s="420"/>
      <c r="F250" s="148">
        <f>D250*E250</f>
        <v>0</v>
      </c>
    </row>
    <row r="251" spans="1:6" s="144" customFormat="1">
      <c r="A251" s="267"/>
      <c r="B251" s="259"/>
      <c r="C251" s="268"/>
      <c r="D251" s="201"/>
      <c r="E251" s="450"/>
      <c r="F251" s="202"/>
    </row>
    <row r="252" spans="1:6" s="144" customFormat="1" ht="38.25">
      <c r="A252" s="142" t="s">
        <v>211</v>
      </c>
      <c r="B252" s="266" t="s">
        <v>167</v>
      </c>
      <c r="C252" s="135"/>
      <c r="D252" s="136"/>
      <c r="E252" s="421"/>
      <c r="F252" s="148"/>
    </row>
    <row r="253" spans="1:6" s="144" customFormat="1" ht="25.5">
      <c r="A253" s="265"/>
      <c r="B253" s="137" t="s">
        <v>174</v>
      </c>
      <c r="C253" s="135"/>
      <c r="D253" s="136"/>
      <c r="E253" s="421"/>
      <c r="F253" s="148"/>
    </row>
    <row r="254" spans="1:6" s="144" customFormat="1" ht="51">
      <c r="A254" s="134"/>
      <c r="B254" s="137" t="s">
        <v>168</v>
      </c>
      <c r="C254" s="135"/>
      <c r="D254" s="136"/>
      <c r="E254" s="421"/>
      <c r="F254" s="148"/>
    </row>
    <row r="255" spans="1:6" s="144" customFormat="1" ht="25.5">
      <c r="A255" s="134"/>
      <c r="B255" s="137" t="s">
        <v>169</v>
      </c>
      <c r="C255" s="135"/>
      <c r="D255" s="136"/>
      <c r="E255" s="421"/>
      <c r="F255" s="148"/>
    </row>
    <row r="256" spans="1:6" s="144" customFormat="1">
      <c r="A256" s="134"/>
      <c r="B256" s="126" t="s">
        <v>68</v>
      </c>
      <c r="C256" s="135"/>
      <c r="D256" s="136"/>
      <c r="E256" s="421"/>
      <c r="F256" s="148"/>
    </row>
    <row r="257" spans="1:6" s="144" customFormat="1" ht="14.25">
      <c r="A257" s="134"/>
      <c r="B257" s="137"/>
      <c r="C257" s="135" t="s">
        <v>117</v>
      </c>
      <c r="D257" s="136">
        <v>295</v>
      </c>
      <c r="E257" s="421"/>
      <c r="F257" s="148">
        <f>D257*E257</f>
        <v>0</v>
      </c>
    </row>
    <row r="258" spans="1:6" s="144" customFormat="1">
      <c r="A258" s="134"/>
      <c r="B258" s="137"/>
      <c r="C258" s="135"/>
      <c r="D258" s="136"/>
      <c r="E258" s="421"/>
      <c r="F258" s="148"/>
    </row>
    <row r="259" spans="1:6" s="144" customFormat="1" ht="38.25">
      <c r="A259" s="142" t="s">
        <v>173</v>
      </c>
      <c r="B259" s="266" t="s">
        <v>170</v>
      </c>
      <c r="C259" s="135"/>
      <c r="D259" s="136"/>
      <c r="E259" s="421"/>
      <c r="F259" s="148"/>
    </row>
    <row r="260" spans="1:6" s="144" customFormat="1" ht="38.25">
      <c r="A260" s="265"/>
      <c r="B260" s="137" t="s">
        <v>171</v>
      </c>
      <c r="C260" s="135"/>
      <c r="D260" s="136"/>
      <c r="E260" s="421"/>
      <c r="F260" s="148"/>
    </row>
    <row r="261" spans="1:6" s="144" customFormat="1" ht="25.5">
      <c r="A261" s="134"/>
      <c r="B261" s="137" t="s">
        <v>169</v>
      </c>
      <c r="C261" s="135"/>
      <c r="D261" s="136"/>
      <c r="E261" s="421"/>
      <c r="F261" s="148"/>
    </row>
    <row r="262" spans="1:6" s="144" customFormat="1">
      <c r="A262" s="134"/>
      <c r="B262" s="126" t="s">
        <v>68</v>
      </c>
      <c r="C262" s="135"/>
      <c r="D262" s="136"/>
      <c r="E262" s="421"/>
      <c r="F262" s="148"/>
    </row>
    <row r="263" spans="1:6" s="144" customFormat="1" ht="14.25">
      <c r="A263" s="287"/>
      <c r="B263" s="287"/>
      <c r="C263" s="135" t="s">
        <v>117</v>
      </c>
      <c r="D263" s="136">
        <v>295</v>
      </c>
      <c r="E263" s="421"/>
      <c r="F263" s="148">
        <f>D263*E263</f>
        <v>0</v>
      </c>
    </row>
    <row r="264" spans="1:6" s="144" customFormat="1">
      <c r="A264" s="287"/>
      <c r="B264" s="287"/>
      <c r="C264" s="135"/>
      <c r="D264" s="136"/>
      <c r="E264" s="421"/>
      <c r="F264" s="148"/>
    </row>
    <row r="265" spans="1:6" s="144" customFormat="1" ht="25.5">
      <c r="A265" s="142" t="s">
        <v>349</v>
      </c>
      <c r="B265" s="266" t="s">
        <v>350</v>
      </c>
      <c r="C265" s="135"/>
      <c r="D265" s="136"/>
      <c r="E265" s="421"/>
      <c r="F265" s="148"/>
    </row>
    <row r="266" spans="1:6" s="144" customFormat="1" ht="89.25">
      <c r="A266" s="287"/>
      <c r="B266" s="137" t="s">
        <v>351</v>
      </c>
      <c r="C266" s="135"/>
      <c r="D266" s="136"/>
      <c r="E266" s="421"/>
      <c r="F266" s="148"/>
    </row>
    <row r="267" spans="1:6" s="144" customFormat="1" ht="25.5">
      <c r="A267" s="287"/>
      <c r="B267" s="137" t="s">
        <v>352</v>
      </c>
      <c r="C267" s="135"/>
      <c r="D267" s="136"/>
      <c r="E267" s="421"/>
      <c r="F267" s="148"/>
    </row>
    <row r="268" spans="1:6" s="144" customFormat="1">
      <c r="A268" s="287"/>
      <c r="B268" s="126" t="s">
        <v>68</v>
      </c>
      <c r="C268" s="135"/>
      <c r="D268" s="136"/>
      <c r="E268" s="421"/>
      <c r="F268" s="148"/>
    </row>
    <row r="269" spans="1:6" s="144" customFormat="1">
      <c r="A269" s="287"/>
      <c r="B269" s="137"/>
      <c r="C269" s="135" t="s">
        <v>172</v>
      </c>
      <c r="D269" s="159">
        <v>60</v>
      </c>
      <c r="E269" s="421"/>
      <c r="F269" s="148">
        <f>D269*E269</f>
        <v>0</v>
      </c>
    </row>
    <row r="270" spans="1:6" s="144" customFormat="1">
      <c r="A270" s="287"/>
      <c r="B270" s="287"/>
      <c r="C270" s="135"/>
      <c r="D270" s="136"/>
      <c r="E270" s="421"/>
      <c r="F270" s="148"/>
    </row>
    <row r="271" spans="1:6" s="144" customFormat="1">
      <c r="A271" s="300"/>
      <c r="B271" s="301"/>
      <c r="C271" s="302"/>
      <c r="D271" s="287"/>
      <c r="E271" s="451"/>
      <c r="F271" s="299"/>
    </row>
    <row r="272" spans="1:6">
      <c r="A272" s="66" t="str">
        <f>A224</f>
        <v>E.1.</v>
      </c>
      <c r="B272" s="51" t="str">
        <f>B224&amp;" - SVEUKUPNO:"</f>
        <v>OSTALI RADOVI - SVEUKUPNO:</v>
      </c>
      <c r="C272" s="240"/>
      <c r="D272" s="241"/>
      <c r="E272" s="50" t="s">
        <v>12</v>
      </c>
      <c r="F272" s="67">
        <f>SUM(F234:F269)</f>
        <v>0</v>
      </c>
    </row>
    <row r="273" spans="1:6">
      <c r="A273" s="244"/>
      <c r="B273" s="245"/>
      <c r="C273" s="246"/>
      <c r="D273" s="224"/>
      <c r="E273" s="120"/>
      <c r="F273" s="247"/>
    </row>
    <row r="274" spans="1:6">
      <c r="A274" s="466" t="s">
        <v>71</v>
      </c>
      <c r="B274" s="467"/>
      <c r="C274" s="467"/>
      <c r="D274" s="467"/>
      <c r="E274" s="467"/>
      <c r="F274" s="468"/>
    </row>
    <row r="275" spans="1:6">
      <c r="A275" s="463" t="str">
        <f>A3</f>
        <v>3.     1. CJELINA</v>
      </c>
      <c r="B275" s="464"/>
      <c r="C275" s="464"/>
      <c r="D275" s="464"/>
      <c r="E275" s="464"/>
      <c r="F275" s="465"/>
    </row>
    <row r="276" spans="1:6">
      <c r="A276" s="11"/>
      <c r="B276" s="7"/>
      <c r="C276" s="12"/>
      <c r="D276" s="86"/>
      <c r="E276" s="87"/>
      <c r="F276" s="88"/>
    </row>
    <row r="277" spans="1:6">
      <c r="A277" s="115" t="str">
        <f>A6</f>
        <v>B.1.</v>
      </c>
      <c r="B277" s="116" t="str">
        <f>B6</f>
        <v>ZEMLJANI RADOVI</v>
      </c>
      <c r="C277" s="117"/>
      <c r="D277" s="248"/>
      <c r="E277" s="89"/>
      <c r="F277" s="118">
        <f>F99</f>
        <v>0</v>
      </c>
    </row>
    <row r="278" spans="1:6">
      <c r="A278" s="11"/>
      <c r="B278" s="90"/>
      <c r="C278" s="29"/>
      <c r="D278" s="249"/>
      <c r="E278" s="91"/>
      <c r="F278" s="92"/>
    </row>
    <row r="279" spans="1:6">
      <c r="A279" s="115" t="str">
        <f>A102</f>
        <v>C.1.</v>
      </c>
      <c r="B279" s="116" t="str">
        <f>B102</f>
        <v>BETONSKI I ARMIRANOBETONSKI RADOVI</v>
      </c>
      <c r="C279" s="117"/>
      <c r="D279" s="248"/>
      <c r="E279" s="89"/>
      <c r="F279" s="118">
        <f>F191</f>
        <v>0</v>
      </c>
    </row>
    <row r="280" spans="1:6">
      <c r="A280" s="11"/>
      <c r="B280" s="90"/>
      <c r="C280" s="29"/>
      <c r="D280" s="249"/>
      <c r="E280" s="91"/>
      <c r="F280" s="92"/>
    </row>
    <row r="281" spans="1:6">
      <c r="A281" s="115" t="str">
        <f>A193</f>
        <v>D.1.</v>
      </c>
      <c r="B281" s="116" t="str">
        <f>B193</f>
        <v xml:space="preserve">KAMENOREZAČKI RADOVI </v>
      </c>
      <c r="C281" s="117"/>
      <c r="D281" s="248"/>
      <c r="E281" s="89"/>
      <c r="F281" s="118">
        <f>F222</f>
        <v>0</v>
      </c>
    </row>
    <row r="282" spans="1:6">
      <c r="A282" s="11"/>
      <c r="B282" s="90"/>
      <c r="C282" s="29"/>
      <c r="D282" s="249"/>
      <c r="E282" s="91"/>
      <c r="F282" s="92"/>
    </row>
    <row r="283" spans="1:6">
      <c r="A283" s="115" t="str">
        <f>A224</f>
        <v>E.1.</v>
      </c>
      <c r="B283" s="116" t="str">
        <f>B224</f>
        <v>OSTALI RADOVI</v>
      </c>
      <c r="C283" s="117"/>
      <c r="D283" s="248"/>
      <c r="E283" s="89"/>
      <c r="F283" s="118">
        <f>F272</f>
        <v>0</v>
      </c>
    </row>
    <row r="284" spans="1:6">
      <c r="A284" s="11"/>
      <c r="B284" s="93"/>
      <c r="C284" s="29"/>
      <c r="D284" s="249"/>
      <c r="E284" s="91"/>
      <c r="F284" s="92"/>
    </row>
    <row r="285" spans="1:6">
      <c r="A285" s="94"/>
      <c r="B285" s="95" t="s">
        <v>72</v>
      </c>
      <c r="C285" s="96"/>
      <c r="D285" s="250"/>
      <c r="E285" s="97" t="s">
        <v>12</v>
      </c>
      <c r="F285" s="98">
        <f>SUM(F277:F283)</f>
        <v>0</v>
      </c>
    </row>
    <row r="286" spans="1:6">
      <c r="A286" s="11"/>
      <c r="B286" s="35"/>
      <c r="C286" s="12"/>
      <c r="D286" s="251"/>
      <c r="E286" s="38"/>
      <c r="F286" s="38"/>
    </row>
    <row r="287" spans="1:6">
      <c r="A287" s="252"/>
      <c r="B287" s="253" t="s">
        <v>9</v>
      </c>
      <c r="C287" s="12"/>
      <c r="D287" s="251"/>
      <c r="E287" s="38"/>
      <c r="F287" s="39"/>
    </row>
    <row r="288" spans="1:6">
      <c r="A288" s="252"/>
      <c r="B288" s="253"/>
      <c r="C288" s="12"/>
      <c r="D288" s="251"/>
      <c r="E288" s="38"/>
      <c r="F288" s="39"/>
    </row>
  </sheetData>
  <sheetProtection sheet="1" objects="1" scenarios="1"/>
  <mergeCells count="5">
    <mergeCell ref="A1:F1"/>
    <mergeCell ref="A2:F2"/>
    <mergeCell ref="A274:F274"/>
    <mergeCell ref="A275:F275"/>
    <mergeCell ref="A3:F3"/>
  </mergeCells>
  <pageMargins left="0.62992125984251968" right="3.937007874015748E-2" top="0.86614173228346458" bottom="0.74803149606299213" header="0.31496062992125984" footer="0.31496062992125984"/>
  <pageSetup paperSize="9" orientation="portrait" r:id="rId1"/>
  <headerFooter>
    <oddHeader xml:space="preserve">&amp;L&amp;"Arial Narrow,Regular"&amp;8Br.T.D.: 1173/21-1 TROŠKOVNIK RADOVA SANACIJE&amp;R&amp;G   </oddHeader>
    <oddFooter>&amp;L&amp;9Investitor:Grad Zadar, Narodni trg br.1,23000 Zadar&amp;C&amp;9&amp;GSANACIJA  GATA I OBALNOG ZIDA U UVALI FOŠA, GRAD ZADAR&amp;R&amp;9stranica  &amp;P/&amp;N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H157"/>
  <sheetViews>
    <sheetView showWhiteSpace="0" view="pageLayout" topLeftCell="A127" zoomScaleSheetLayoutView="100" workbookViewId="0">
      <selection activeCell="E78" sqref="E78"/>
    </sheetView>
  </sheetViews>
  <sheetFormatPr defaultColWidth="8.85546875" defaultRowHeight="12.75"/>
  <cols>
    <col min="1" max="1" width="8.28515625" style="203" customWidth="1"/>
    <col min="2" max="2" width="40.7109375" style="204" customWidth="1"/>
    <col min="3" max="3" width="7.5703125" style="158" bestFit="1" customWidth="1"/>
    <col min="4" max="4" width="10.140625" style="254" bestFit="1" customWidth="1"/>
    <col min="5" max="5" width="10.140625" style="229" bestFit="1" customWidth="1"/>
    <col min="6" max="6" width="12.7109375" style="230" bestFit="1" customWidth="1"/>
    <col min="7" max="7" width="9.140625" style="158" hidden="1" customWidth="1"/>
    <col min="8" max="8" width="6.42578125" style="158" hidden="1" customWidth="1"/>
    <col min="9" max="12" width="8.85546875" style="158" customWidth="1"/>
    <col min="13" max="13" width="5" style="158" bestFit="1" customWidth="1"/>
    <col min="14" max="16384" width="8.85546875" style="158"/>
  </cols>
  <sheetData>
    <row r="1" spans="1:7" s="4" customFormat="1">
      <c r="A1" s="457" t="s">
        <v>13</v>
      </c>
      <c r="B1" s="458"/>
      <c r="C1" s="458"/>
      <c r="D1" s="458"/>
      <c r="E1" s="458"/>
      <c r="F1" s="459"/>
    </row>
    <row r="2" spans="1:7" s="4" customFormat="1" ht="27.75" customHeight="1">
      <c r="A2" s="460" t="s">
        <v>250</v>
      </c>
      <c r="B2" s="461"/>
      <c r="C2" s="461"/>
      <c r="D2" s="461"/>
      <c r="E2" s="461"/>
      <c r="F2" s="462"/>
    </row>
    <row r="3" spans="1:7" s="4" customFormat="1" ht="13.5" customHeight="1">
      <c r="A3" s="463" t="s">
        <v>353</v>
      </c>
      <c r="B3" s="464"/>
      <c r="C3" s="464"/>
      <c r="D3" s="464"/>
      <c r="E3" s="464"/>
      <c r="F3" s="465"/>
    </row>
    <row r="4" spans="1:7">
      <c r="A4" s="75" t="s">
        <v>43</v>
      </c>
      <c r="B4" s="75" t="s">
        <v>44</v>
      </c>
      <c r="C4" s="75" t="s">
        <v>45</v>
      </c>
      <c r="D4" s="75" t="s">
        <v>46</v>
      </c>
      <c r="E4" s="76" t="s">
        <v>47</v>
      </c>
      <c r="F4" s="76" t="s">
        <v>48</v>
      </c>
      <c r="G4" s="159">
        <v>28307.279999999999</v>
      </c>
    </row>
    <row r="5" spans="1:7">
      <c r="C5" s="205"/>
      <c r="D5" s="206"/>
      <c r="E5" s="410"/>
      <c r="F5" s="207"/>
    </row>
    <row r="6" spans="1:7" s="205" customFormat="1">
      <c r="A6" s="105" t="s">
        <v>266</v>
      </c>
      <c r="B6" s="85" t="s">
        <v>8</v>
      </c>
      <c r="C6" s="208"/>
      <c r="D6" s="209"/>
      <c r="E6" s="411"/>
      <c r="F6" s="210"/>
    </row>
    <row r="7" spans="1:7">
      <c r="A7" s="24"/>
      <c r="B7" s="30"/>
      <c r="C7" s="211"/>
      <c r="D7" s="212"/>
      <c r="E7" s="412"/>
      <c r="F7" s="213"/>
    </row>
    <row r="8" spans="1:7">
      <c r="A8" s="71" t="s">
        <v>267</v>
      </c>
      <c r="B8" s="51" t="s">
        <v>7</v>
      </c>
      <c r="C8" s="214"/>
      <c r="D8" s="215"/>
      <c r="E8" s="413"/>
      <c r="F8" s="216"/>
    </row>
    <row r="9" spans="1:7" s="144" customFormat="1">
      <c r="A9" s="310"/>
      <c r="B9" s="311"/>
      <c r="C9" s="161"/>
      <c r="D9" s="127"/>
      <c r="E9" s="415"/>
      <c r="F9" s="148"/>
    </row>
    <row r="10" spans="1:7">
      <c r="A10" s="312"/>
      <c r="B10" s="313"/>
      <c r="C10" s="314"/>
      <c r="D10" s="119"/>
      <c r="E10" s="416"/>
      <c r="F10" s="165"/>
    </row>
    <row r="11" spans="1:7" s="144" customFormat="1" ht="25.5">
      <c r="A11" s="142" t="s">
        <v>268</v>
      </c>
      <c r="B11" s="316" t="s">
        <v>278</v>
      </c>
      <c r="C11" s="146"/>
      <c r="D11" s="136"/>
      <c r="E11" s="420"/>
      <c r="F11" s="148"/>
    </row>
    <row r="12" spans="1:7" s="144" customFormat="1" ht="51">
      <c r="A12" s="145"/>
      <c r="B12" s="162" t="s">
        <v>354</v>
      </c>
      <c r="C12" s="146"/>
      <c r="D12" s="136"/>
      <c r="E12" s="420"/>
      <c r="F12" s="148"/>
    </row>
    <row r="13" spans="1:7" s="144" customFormat="1" ht="38.25">
      <c r="A13" s="145"/>
      <c r="B13" s="162" t="s">
        <v>244</v>
      </c>
      <c r="C13" s="146"/>
      <c r="D13" s="136"/>
      <c r="E13" s="420"/>
      <c r="F13" s="148"/>
    </row>
    <row r="14" spans="1:7" s="144" customFormat="1">
      <c r="A14" s="145"/>
      <c r="B14" s="162" t="s">
        <v>239</v>
      </c>
      <c r="C14" s="146"/>
      <c r="D14" s="136"/>
      <c r="E14" s="420"/>
      <c r="F14" s="148"/>
    </row>
    <row r="15" spans="1:7" s="144" customFormat="1">
      <c r="A15" s="145"/>
      <c r="B15" s="162"/>
      <c r="C15" s="146" t="s">
        <v>3</v>
      </c>
      <c r="D15" s="136">
        <v>7</v>
      </c>
      <c r="E15" s="420"/>
      <c r="F15" s="148">
        <f>D15*E15</f>
        <v>0</v>
      </c>
    </row>
    <row r="16" spans="1:7" s="144" customFormat="1">
      <c r="A16" s="145"/>
      <c r="B16" s="162"/>
      <c r="C16" s="146"/>
      <c r="D16" s="136"/>
      <c r="E16" s="420"/>
      <c r="F16" s="148"/>
    </row>
    <row r="17" spans="1:6" s="144" customFormat="1" ht="153">
      <c r="A17" s="142" t="s">
        <v>240</v>
      </c>
      <c r="B17" s="327" t="s">
        <v>355</v>
      </c>
      <c r="C17" s="146"/>
      <c r="D17" s="136"/>
      <c r="E17" s="420"/>
      <c r="F17" s="148"/>
    </row>
    <row r="18" spans="1:6" s="144" customFormat="1">
      <c r="A18" s="145"/>
      <c r="B18" s="328" t="s">
        <v>321</v>
      </c>
      <c r="C18" s="146"/>
      <c r="D18" s="136"/>
      <c r="E18" s="420"/>
      <c r="F18" s="148"/>
    </row>
    <row r="19" spans="1:6" s="144" customFormat="1" ht="14.25">
      <c r="A19" s="145"/>
      <c r="B19" s="162"/>
      <c r="C19" s="135" t="s">
        <v>117</v>
      </c>
      <c r="D19" s="136">
        <v>103</v>
      </c>
      <c r="E19" s="420"/>
      <c r="F19" s="148">
        <f>D19*E19</f>
        <v>0</v>
      </c>
    </row>
    <row r="20" spans="1:6">
      <c r="A20" s="312"/>
      <c r="B20" s="313"/>
      <c r="C20" s="314"/>
      <c r="D20" s="119"/>
      <c r="E20" s="416"/>
      <c r="F20" s="165"/>
    </row>
    <row r="21" spans="1:6" s="144" customFormat="1" ht="25.5">
      <c r="A21" s="152" t="s">
        <v>279</v>
      </c>
      <c r="B21" s="162" t="s">
        <v>253</v>
      </c>
      <c r="C21" s="146"/>
      <c r="D21" s="136"/>
      <c r="E21" s="421"/>
      <c r="F21" s="148"/>
    </row>
    <row r="22" spans="1:6" s="144" customFormat="1" ht="38.25">
      <c r="A22" s="304"/>
      <c r="B22" s="162" t="s">
        <v>252</v>
      </c>
      <c r="C22" s="146"/>
      <c r="D22" s="136"/>
      <c r="E22" s="421"/>
      <c r="F22" s="148"/>
    </row>
    <row r="23" spans="1:6" s="144" customFormat="1" ht="25.5">
      <c r="A23" s="145"/>
      <c r="B23" s="162" t="s">
        <v>219</v>
      </c>
      <c r="C23" s="146"/>
      <c r="D23" s="136"/>
      <c r="E23" s="421"/>
      <c r="F23" s="148"/>
    </row>
    <row r="24" spans="1:6" s="144" customFormat="1" ht="28.5" customHeight="1">
      <c r="A24" s="145"/>
      <c r="B24" s="162" t="s">
        <v>220</v>
      </c>
      <c r="C24" s="146"/>
      <c r="D24" s="136"/>
      <c r="E24" s="421"/>
      <c r="F24" s="148"/>
    </row>
    <row r="25" spans="1:6" s="144" customFormat="1">
      <c r="A25" s="145"/>
      <c r="B25" s="162" t="s">
        <v>221</v>
      </c>
      <c r="C25" s="146"/>
      <c r="D25" s="136"/>
      <c r="E25" s="421"/>
      <c r="F25" s="148"/>
    </row>
    <row r="26" spans="1:6" s="144" customFormat="1" ht="14.25">
      <c r="A26" s="145"/>
      <c r="B26" s="162"/>
      <c r="C26" s="135" t="s">
        <v>117</v>
      </c>
      <c r="D26" s="136">
        <v>190</v>
      </c>
      <c r="E26" s="421"/>
      <c r="F26" s="148">
        <f>D26*E26</f>
        <v>0</v>
      </c>
    </row>
    <row r="27" spans="1:6">
      <c r="A27" s="129"/>
      <c r="B27" s="163"/>
      <c r="C27" s="164"/>
      <c r="D27" s="165"/>
      <c r="E27" s="422"/>
      <c r="F27" s="165"/>
    </row>
    <row r="28" spans="1:6">
      <c r="A28" s="66" t="str">
        <f>A8</f>
        <v>B.2.1.</v>
      </c>
      <c r="B28" s="51" t="str">
        <f>B8&amp;" - UKUPNO:"</f>
        <v>ZEMLJANI RADOVI - ISKOPI - UKUPNO:</v>
      </c>
      <c r="C28" s="214"/>
      <c r="D28" s="215"/>
      <c r="E28" s="413" t="s">
        <v>12</v>
      </c>
      <c r="F28" s="68">
        <f>SUM(F10:F26)</f>
        <v>0</v>
      </c>
    </row>
    <row r="29" spans="1:6">
      <c r="A29" s="24"/>
      <c r="B29" s="30"/>
      <c r="C29" s="211"/>
      <c r="D29" s="212"/>
      <c r="E29" s="412"/>
      <c r="F29" s="339"/>
    </row>
    <row r="30" spans="1:6">
      <c r="A30" s="71" t="s">
        <v>370</v>
      </c>
      <c r="B30" s="51" t="s">
        <v>6</v>
      </c>
      <c r="C30" s="214"/>
      <c r="D30" s="215"/>
      <c r="E30" s="413"/>
      <c r="F30" s="68"/>
    </row>
    <row r="31" spans="1:6">
      <c r="A31" s="24"/>
      <c r="B31" s="30"/>
      <c r="C31" s="211"/>
      <c r="D31" s="212"/>
      <c r="E31" s="412"/>
      <c r="F31" s="339"/>
    </row>
    <row r="32" spans="1:6" ht="80.25" customHeight="1">
      <c r="A32" s="152" t="s">
        <v>371</v>
      </c>
      <c r="B32" s="162" t="s">
        <v>345</v>
      </c>
      <c r="C32" s="211"/>
      <c r="D32" s="212"/>
      <c r="E32" s="412"/>
      <c r="F32" s="339"/>
    </row>
    <row r="33" spans="1:6" ht="51">
      <c r="A33" s="24"/>
      <c r="B33" s="190" t="s">
        <v>107</v>
      </c>
      <c r="C33" s="211"/>
      <c r="D33" s="212"/>
      <c r="E33" s="412"/>
      <c r="F33" s="339"/>
    </row>
    <row r="34" spans="1:6" ht="25.5">
      <c r="A34" s="24"/>
      <c r="B34" s="162" t="s">
        <v>346</v>
      </c>
      <c r="C34" s="211"/>
      <c r="D34" s="212"/>
      <c r="E34" s="412"/>
      <c r="F34" s="339"/>
    </row>
    <row r="35" spans="1:6">
      <c r="A35" s="24"/>
      <c r="B35" s="340"/>
      <c r="C35" s="211"/>
      <c r="D35" s="212"/>
      <c r="E35" s="412"/>
      <c r="F35" s="339"/>
    </row>
    <row r="36" spans="1:6" s="144" customFormat="1" ht="14.25">
      <c r="A36" s="134"/>
      <c r="B36" s="162" t="s">
        <v>67</v>
      </c>
      <c r="C36" s="146" t="s">
        <v>115</v>
      </c>
      <c r="D36" s="136">
        <v>19</v>
      </c>
      <c r="E36" s="421"/>
      <c r="F36" s="148">
        <f>D36*E36</f>
        <v>0</v>
      </c>
    </row>
    <row r="37" spans="1:6">
      <c r="A37" s="24"/>
      <c r="B37" s="31"/>
      <c r="C37" s="220"/>
      <c r="D37" s="212"/>
      <c r="E37" s="428"/>
      <c r="F37" s="207"/>
    </row>
    <row r="38" spans="1:6" ht="30" customHeight="1">
      <c r="A38" s="66" t="s">
        <v>266</v>
      </c>
      <c r="B38" s="51" t="s">
        <v>372</v>
      </c>
      <c r="C38" s="51"/>
      <c r="D38" s="215"/>
      <c r="E38" s="429" t="s">
        <v>12</v>
      </c>
      <c r="F38" s="67">
        <f>SUM(F36)</f>
        <v>0</v>
      </c>
    </row>
    <row r="39" spans="1:6">
      <c r="A39" s="322"/>
      <c r="B39" s="322"/>
      <c r="C39" s="322"/>
      <c r="D39" s="322"/>
      <c r="E39" s="452"/>
      <c r="F39" s="322"/>
    </row>
    <row r="40" spans="1:6">
      <c r="A40" s="66" t="s">
        <v>20</v>
      </c>
      <c r="B40" s="51" t="s">
        <v>377</v>
      </c>
      <c r="C40" s="342"/>
      <c r="D40" s="343"/>
      <c r="E40" s="453"/>
      <c r="F40" s="67">
        <f>SUM(F28,F38)</f>
        <v>0</v>
      </c>
    </row>
    <row r="41" spans="1:6">
      <c r="A41" s="24"/>
      <c r="B41" s="341"/>
      <c r="C41" s="211"/>
      <c r="D41" s="212"/>
      <c r="E41" s="454"/>
      <c r="F41" s="212"/>
    </row>
    <row r="42" spans="1:6">
      <c r="A42" s="24"/>
      <c r="B42" s="341"/>
      <c r="C42" s="211"/>
      <c r="D42" s="212"/>
      <c r="E42" s="454"/>
      <c r="F42" s="212"/>
    </row>
    <row r="43" spans="1:6">
      <c r="A43" s="105" t="s">
        <v>269</v>
      </c>
      <c r="B43" s="109" t="s">
        <v>1</v>
      </c>
      <c r="C43" s="208"/>
      <c r="D43" s="209"/>
      <c r="E43" s="432"/>
      <c r="F43" s="223"/>
    </row>
    <row r="44" spans="1:6">
      <c r="A44" s="224"/>
      <c r="B44" s="224"/>
      <c r="C44" s="224"/>
      <c r="D44" s="224"/>
      <c r="E44" s="433"/>
      <c r="F44" s="224"/>
    </row>
    <row r="45" spans="1:6">
      <c r="A45" s="71" t="s">
        <v>270</v>
      </c>
      <c r="B45" s="52" t="s">
        <v>10</v>
      </c>
      <c r="C45" s="214"/>
      <c r="D45" s="215"/>
      <c r="E45" s="413"/>
      <c r="F45" s="216"/>
    </row>
    <row r="46" spans="1:6" s="144" customFormat="1" ht="38.25">
      <c r="A46" s="145"/>
      <c r="B46" s="225" t="s">
        <v>94</v>
      </c>
      <c r="C46" s="125"/>
      <c r="D46" s="148"/>
      <c r="E46" s="415"/>
      <c r="F46" s="148"/>
    </row>
    <row r="47" spans="1:6" s="144" customFormat="1" ht="76.5">
      <c r="A47" s="145"/>
      <c r="B47" s="225" t="s">
        <v>95</v>
      </c>
      <c r="C47" s="125"/>
      <c r="D47" s="148"/>
      <c r="E47" s="415"/>
      <c r="F47" s="148"/>
    </row>
    <row r="48" spans="1:6" s="144" customFormat="1">
      <c r="A48" s="145"/>
      <c r="B48" s="225"/>
      <c r="C48" s="125"/>
      <c r="D48" s="148"/>
      <c r="E48" s="415"/>
      <c r="F48" s="148"/>
    </row>
    <row r="49" spans="1:6" s="144" customFormat="1" ht="45" customHeight="1">
      <c r="A49" s="152" t="s">
        <v>271</v>
      </c>
      <c r="B49" s="334" t="s">
        <v>356</v>
      </c>
      <c r="C49" s="184"/>
      <c r="D49" s="125"/>
      <c r="E49" s="387"/>
      <c r="F49" s="147"/>
    </row>
    <row r="50" spans="1:6" s="144" customFormat="1" ht="38.25" customHeight="1">
      <c r="A50" s="145"/>
      <c r="B50" s="171" t="s">
        <v>357</v>
      </c>
      <c r="C50" s="184"/>
      <c r="D50" s="125"/>
      <c r="E50" s="387"/>
      <c r="F50" s="147"/>
    </row>
    <row r="51" spans="1:6" s="144" customFormat="1" ht="38.25">
      <c r="A51" s="145"/>
      <c r="B51" s="126" t="s">
        <v>358</v>
      </c>
      <c r="C51" s="184"/>
      <c r="D51" s="125"/>
      <c r="E51" s="387"/>
      <c r="F51" s="147"/>
    </row>
    <row r="52" spans="1:6" s="144" customFormat="1" ht="25.5">
      <c r="A52" s="145"/>
      <c r="B52" s="171" t="s">
        <v>359</v>
      </c>
      <c r="C52" s="184"/>
      <c r="D52" s="125"/>
      <c r="E52" s="387"/>
      <c r="F52" s="147"/>
    </row>
    <row r="53" spans="1:6" s="144" customFormat="1" ht="115.5" customHeight="1">
      <c r="A53" s="145"/>
      <c r="B53" s="126" t="s">
        <v>193</v>
      </c>
      <c r="C53" s="184"/>
      <c r="D53" s="125"/>
      <c r="E53" s="387"/>
      <c r="F53" s="147"/>
    </row>
    <row r="54" spans="1:6" s="144" customFormat="1" ht="76.5">
      <c r="A54" s="145"/>
      <c r="B54" s="126" t="s">
        <v>97</v>
      </c>
      <c r="C54" s="184"/>
      <c r="D54" s="125"/>
      <c r="E54" s="387"/>
      <c r="F54" s="147"/>
    </row>
    <row r="55" spans="1:6" s="144" customFormat="1" ht="130.5" customHeight="1">
      <c r="A55" s="145"/>
      <c r="B55" s="126" t="s">
        <v>98</v>
      </c>
      <c r="C55" s="184"/>
      <c r="D55" s="125"/>
      <c r="E55" s="387"/>
      <c r="F55" s="147"/>
    </row>
    <row r="56" spans="1:6" s="144" customFormat="1" ht="51">
      <c r="A56" s="145"/>
      <c r="B56" s="126" t="s">
        <v>99</v>
      </c>
      <c r="C56" s="184"/>
      <c r="D56" s="125"/>
      <c r="E56" s="387"/>
      <c r="F56" s="147"/>
    </row>
    <row r="57" spans="1:6" s="144" customFormat="1" ht="89.25">
      <c r="A57" s="145"/>
      <c r="B57" s="171" t="s">
        <v>360</v>
      </c>
      <c r="C57" s="184"/>
      <c r="D57" s="125"/>
      <c r="E57" s="387"/>
      <c r="F57" s="147"/>
    </row>
    <row r="58" spans="1:6" s="144" customFormat="1">
      <c r="A58" s="145"/>
      <c r="B58" s="126" t="s">
        <v>67</v>
      </c>
      <c r="C58" s="184"/>
      <c r="D58" s="125"/>
      <c r="E58" s="387"/>
      <c r="F58" s="147"/>
    </row>
    <row r="59" spans="1:6" s="144" customFormat="1">
      <c r="A59" s="145"/>
      <c r="B59" s="126"/>
      <c r="C59" s="184"/>
      <c r="D59" s="125"/>
      <c r="E59" s="387"/>
      <c r="F59" s="147"/>
    </row>
    <row r="60" spans="1:6" s="144" customFormat="1" ht="25.5">
      <c r="A60" s="145"/>
      <c r="B60" s="162" t="s">
        <v>157</v>
      </c>
      <c r="C60" s="256" t="s">
        <v>120</v>
      </c>
      <c r="D60" s="192">
        <v>10</v>
      </c>
      <c r="E60" s="415"/>
      <c r="F60" s="165">
        <f>D60*E60</f>
        <v>0</v>
      </c>
    </row>
    <row r="61" spans="1:6" s="144" customFormat="1" ht="38.25">
      <c r="A61" s="145"/>
      <c r="B61" s="162" t="s">
        <v>361</v>
      </c>
      <c r="C61" s="192" t="s">
        <v>115</v>
      </c>
      <c r="D61" s="192">
        <v>1</v>
      </c>
      <c r="E61" s="415"/>
      <c r="F61" s="165">
        <f>D61*E61</f>
        <v>0</v>
      </c>
    </row>
    <row r="62" spans="1:6" s="144" customFormat="1">
      <c r="A62" s="150"/>
      <c r="B62" s="344"/>
      <c r="C62" s="196"/>
      <c r="D62" s="196"/>
      <c r="E62" s="439"/>
      <c r="F62" s="182"/>
    </row>
    <row r="63" spans="1:6" s="144" customFormat="1">
      <c r="A63" s="150"/>
      <c r="B63" s="344"/>
      <c r="C63" s="196"/>
      <c r="D63" s="196"/>
      <c r="E63" s="439"/>
      <c r="F63" s="182"/>
    </row>
    <row r="64" spans="1:6" s="144" customFormat="1" ht="38.25">
      <c r="A64" s="152" t="s">
        <v>373</v>
      </c>
      <c r="B64" s="319" t="s">
        <v>335</v>
      </c>
      <c r="C64" s="196"/>
      <c r="D64" s="196"/>
      <c r="E64" s="439"/>
      <c r="F64" s="182"/>
    </row>
    <row r="65" spans="1:6" s="144" customFormat="1" ht="39.75">
      <c r="A65" s="345"/>
      <c r="B65" s="173" t="s">
        <v>336</v>
      </c>
      <c r="C65" s="196"/>
      <c r="D65" s="196"/>
      <c r="E65" s="439"/>
      <c r="F65" s="182"/>
    </row>
    <row r="66" spans="1:6" s="144" customFormat="1" ht="89.25">
      <c r="A66" s="345"/>
      <c r="B66" s="173" t="s">
        <v>337</v>
      </c>
      <c r="C66" s="196"/>
      <c r="D66" s="196"/>
      <c r="E66" s="439"/>
      <c r="F66" s="182"/>
    </row>
    <row r="67" spans="1:6" s="144" customFormat="1" ht="89.25">
      <c r="A67" s="150"/>
      <c r="B67" s="126" t="s">
        <v>338</v>
      </c>
      <c r="C67" s="196"/>
      <c r="D67" s="196"/>
      <c r="E67" s="439"/>
      <c r="F67" s="182"/>
    </row>
    <row r="68" spans="1:6" s="144" customFormat="1" ht="78.75" customHeight="1">
      <c r="A68" s="150"/>
      <c r="B68" s="173" t="s">
        <v>339</v>
      </c>
      <c r="C68" s="196"/>
      <c r="D68" s="196"/>
      <c r="E68" s="434"/>
      <c r="F68" s="182"/>
    </row>
    <row r="69" spans="1:6" s="144" customFormat="1" ht="14.25">
      <c r="A69" s="150"/>
      <c r="B69" s="173" t="s">
        <v>67</v>
      </c>
      <c r="C69" s="333" t="s">
        <v>116</v>
      </c>
      <c r="D69" s="174">
        <v>13</v>
      </c>
      <c r="E69" s="386"/>
      <c r="F69" s="174">
        <f>D69*E69</f>
        <v>0</v>
      </c>
    </row>
    <row r="70" spans="1:6" s="144" customFormat="1">
      <c r="A70" s="150"/>
      <c r="B70" s="173"/>
      <c r="C70" s="196"/>
      <c r="D70" s="196"/>
      <c r="E70" s="434"/>
      <c r="F70" s="182"/>
    </row>
    <row r="71" spans="1:6">
      <c r="A71" s="71" t="str">
        <f>A45</f>
        <v>C.2.1.</v>
      </c>
      <c r="B71" s="51" t="str">
        <f>B45&amp;" - UKUPNO:"</f>
        <v>BETON  "IN SITU" - UKUPNO:</v>
      </c>
      <c r="C71" s="51"/>
      <c r="D71" s="227"/>
      <c r="E71" s="435" t="s">
        <v>12</v>
      </c>
      <c r="F71" s="61">
        <f>SUM(F46:F69)</f>
        <v>0</v>
      </c>
    </row>
    <row r="72" spans="1:6">
      <c r="A72" s="347"/>
      <c r="B72" s="30"/>
      <c r="C72" s="30"/>
      <c r="D72" s="220"/>
      <c r="E72" s="423"/>
      <c r="F72" s="107"/>
    </row>
    <row r="73" spans="1:6">
      <c r="A73" s="71" t="s">
        <v>272</v>
      </c>
      <c r="B73" s="51" t="s">
        <v>0</v>
      </c>
      <c r="C73" s="214"/>
      <c r="D73" s="215"/>
      <c r="E73" s="413"/>
      <c r="F73" s="216"/>
    </row>
    <row r="74" spans="1:6">
      <c r="A74" s="347"/>
      <c r="B74" s="30"/>
      <c r="C74" s="30"/>
      <c r="D74" s="220"/>
      <c r="E74" s="423"/>
      <c r="F74" s="107"/>
    </row>
    <row r="75" spans="1:6" ht="25.5">
      <c r="A75" s="152" t="s">
        <v>285</v>
      </c>
      <c r="B75" s="171" t="s">
        <v>374</v>
      </c>
      <c r="C75" s="30"/>
      <c r="D75" s="220"/>
      <c r="E75" s="423"/>
      <c r="F75" s="107"/>
    </row>
    <row r="76" spans="1:6" ht="76.5">
      <c r="A76" s="152"/>
      <c r="B76" s="167" t="s">
        <v>375</v>
      </c>
      <c r="C76" s="30"/>
      <c r="D76" s="220"/>
      <c r="E76" s="423"/>
      <c r="F76" s="107"/>
    </row>
    <row r="77" spans="1:6">
      <c r="A77" s="152"/>
      <c r="B77" s="167" t="s">
        <v>67</v>
      </c>
      <c r="C77" s="121"/>
      <c r="D77" s="124"/>
      <c r="E77" s="441"/>
      <c r="F77" s="122"/>
    </row>
    <row r="78" spans="1:6">
      <c r="A78" s="152"/>
      <c r="B78" s="171" t="s">
        <v>69</v>
      </c>
      <c r="C78" s="164" t="s">
        <v>2</v>
      </c>
      <c r="D78" s="159">
        <v>2011</v>
      </c>
      <c r="E78" s="415"/>
      <c r="F78" s="165">
        <f>D78*E78</f>
        <v>0</v>
      </c>
    </row>
    <row r="79" spans="1:6">
      <c r="A79" s="152"/>
      <c r="B79" s="171"/>
      <c r="C79" s="164"/>
      <c r="D79" s="159"/>
      <c r="E79" s="415"/>
      <c r="F79" s="165"/>
    </row>
    <row r="80" spans="1:6">
      <c r="A80" s="71" t="s">
        <v>272</v>
      </c>
      <c r="B80" s="51" t="s">
        <v>376</v>
      </c>
      <c r="C80" s="214"/>
      <c r="D80" s="215"/>
      <c r="E80" s="413"/>
      <c r="F80" s="67">
        <f>SUM(F78,)</f>
        <v>0</v>
      </c>
    </row>
    <row r="81" spans="1:6">
      <c r="A81" s="170"/>
      <c r="B81" s="170"/>
      <c r="C81" s="170"/>
      <c r="D81" s="170"/>
      <c r="E81" s="443"/>
      <c r="F81" s="170"/>
    </row>
    <row r="82" spans="1:6" ht="25.5">
      <c r="A82" s="66" t="str">
        <f>A43</f>
        <v>C.2.</v>
      </c>
      <c r="B82" s="51" t="str">
        <f>B43&amp;" - SVEUKUPNO:"</f>
        <v>BETONSKI I ARMIRANOBETONSKI RADOVI - SVEUKUPNO:</v>
      </c>
      <c r="C82" s="214"/>
      <c r="D82" s="215"/>
      <c r="E82" s="429" t="s">
        <v>12</v>
      </c>
      <c r="F82" s="67">
        <f>SUM(F71,F80)</f>
        <v>0</v>
      </c>
    </row>
    <row r="83" spans="1:6">
      <c r="A83" s="102"/>
      <c r="B83" s="111"/>
      <c r="C83" s="235"/>
      <c r="D83" s="236"/>
      <c r="E83" s="444"/>
      <c r="F83" s="103"/>
    </row>
    <row r="84" spans="1:6">
      <c r="A84" s="105" t="s">
        <v>273</v>
      </c>
      <c r="B84" s="109" t="s">
        <v>159</v>
      </c>
      <c r="C84" s="208"/>
      <c r="D84" s="209"/>
      <c r="E84" s="411"/>
      <c r="F84" s="210"/>
    </row>
    <row r="85" spans="1:6">
      <c r="A85" s="237"/>
      <c r="B85" s="238"/>
      <c r="C85" s="239"/>
      <c r="D85" s="238"/>
      <c r="E85" s="414"/>
      <c r="F85" s="182"/>
    </row>
    <row r="86" spans="1:6" s="144" customFormat="1" ht="38.25">
      <c r="A86" s="155" t="s">
        <v>284</v>
      </c>
      <c r="B86" s="126" t="s">
        <v>260</v>
      </c>
      <c r="C86" s="292"/>
      <c r="D86" s="148"/>
      <c r="E86" s="387"/>
      <c r="F86" s="148"/>
    </row>
    <row r="87" spans="1:6" s="144" customFormat="1" ht="51">
      <c r="A87" s="155"/>
      <c r="B87" s="126" t="s">
        <v>291</v>
      </c>
      <c r="C87" s="292"/>
      <c r="D87" s="148"/>
      <c r="E87" s="387"/>
      <c r="F87" s="148"/>
    </row>
    <row r="88" spans="1:6" s="144" customFormat="1" ht="25.5">
      <c r="A88" s="151"/>
      <c r="B88" s="126" t="s">
        <v>261</v>
      </c>
      <c r="C88" s="146"/>
      <c r="D88" s="148"/>
      <c r="E88" s="387"/>
      <c r="F88" s="148"/>
    </row>
    <row r="89" spans="1:6" s="144" customFormat="1" ht="50.25" customHeight="1">
      <c r="A89" s="151"/>
      <c r="B89" s="126" t="s">
        <v>288</v>
      </c>
      <c r="C89" s="146"/>
      <c r="D89" s="148"/>
      <c r="E89" s="387"/>
      <c r="F89" s="148"/>
    </row>
    <row r="90" spans="1:6" s="144" customFormat="1" ht="50.25" customHeight="1">
      <c r="A90" s="151"/>
      <c r="B90" s="126" t="s">
        <v>176</v>
      </c>
      <c r="C90" s="146"/>
      <c r="D90" s="148"/>
      <c r="E90" s="387"/>
      <c r="F90" s="148"/>
    </row>
    <row r="91" spans="1:6" s="144" customFormat="1" ht="76.5">
      <c r="A91" s="151"/>
      <c r="B91" s="126" t="s">
        <v>289</v>
      </c>
      <c r="C91" s="146"/>
      <c r="D91" s="148"/>
      <c r="E91" s="387"/>
      <c r="F91" s="148"/>
    </row>
    <row r="92" spans="1:6" s="144" customFormat="1" ht="25.5">
      <c r="A92" s="151"/>
      <c r="B92" s="126" t="s">
        <v>177</v>
      </c>
      <c r="C92" s="146"/>
      <c r="D92" s="148"/>
      <c r="E92" s="387"/>
      <c r="F92" s="148"/>
    </row>
    <row r="93" spans="1:6" s="144" customFormat="1" ht="25.5">
      <c r="A93" s="151"/>
      <c r="B93" s="126" t="s">
        <v>178</v>
      </c>
      <c r="C93" s="146"/>
      <c r="D93" s="148"/>
      <c r="E93" s="387"/>
      <c r="F93" s="148"/>
    </row>
    <row r="94" spans="1:6" s="144" customFormat="1" ht="63.75">
      <c r="A94" s="151"/>
      <c r="B94" s="126" t="s">
        <v>182</v>
      </c>
      <c r="C94" s="146"/>
      <c r="D94" s="148"/>
      <c r="E94" s="387"/>
      <c r="F94" s="148"/>
    </row>
    <row r="95" spans="1:6" s="144" customFormat="1">
      <c r="A95" s="151"/>
      <c r="B95" s="126" t="s">
        <v>68</v>
      </c>
      <c r="C95" s="146"/>
      <c r="D95" s="148"/>
      <c r="E95" s="387"/>
      <c r="F95" s="148"/>
    </row>
    <row r="96" spans="1:6" s="144" customFormat="1">
      <c r="A96" s="145"/>
      <c r="B96" s="162"/>
      <c r="C96" s="146" t="s">
        <v>5</v>
      </c>
      <c r="D96" s="136">
        <v>10</v>
      </c>
      <c r="E96" s="421"/>
      <c r="F96" s="148">
        <f>D96*E96</f>
        <v>0</v>
      </c>
    </row>
    <row r="97" spans="1:6" s="144" customFormat="1">
      <c r="A97" s="317"/>
      <c r="B97" s="162"/>
      <c r="C97" s="318"/>
      <c r="D97" s="136"/>
      <c r="E97" s="421"/>
      <c r="F97" s="148"/>
    </row>
    <row r="98" spans="1:6" s="144" customFormat="1" ht="25.5">
      <c r="A98" s="155" t="s">
        <v>274</v>
      </c>
      <c r="B98" s="335" t="s">
        <v>362</v>
      </c>
      <c r="C98" s="318"/>
      <c r="D98" s="136"/>
      <c r="E98" s="421"/>
      <c r="F98" s="148"/>
    </row>
    <row r="99" spans="1:6" s="144" customFormat="1" ht="165.75">
      <c r="A99" s="317"/>
      <c r="B99" s="335" t="s">
        <v>366</v>
      </c>
      <c r="C99" s="318"/>
      <c r="D99" s="136"/>
      <c r="E99" s="421"/>
      <c r="F99" s="148"/>
    </row>
    <row r="100" spans="1:6" s="144" customFormat="1" ht="25.5">
      <c r="A100" s="317"/>
      <c r="B100" s="336" t="s">
        <v>367</v>
      </c>
      <c r="C100" s="318"/>
      <c r="D100" s="136"/>
      <c r="E100" s="421"/>
      <c r="F100" s="148"/>
    </row>
    <row r="101" spans="1:6" s="144" customFormat="1" ht="178.5">
      <c r="A101" s="317"/>
      <c r="B101" s="332" t="s">
        <v>368</v>
      </c>
      <c r="C101" s="318"/>
      <c r="D101" s="136"/>
      <c r="E101" s="421"/>
      <c r="F101" s="148"/>
    </row>
    <row r="102" spans="1:6" s="144" customFormat="1">
      <c r="A102" s="317"/>
      <c r="B102" s="336" t="s">
        <v>363</v>
      </c>
      <c r="C102" s="318"/>
      <c r="D102" s="136"/>
      <c r="E102" s="421"/>
      <c r="F102" s="148"/>
    </row>
    <row r="103" spans="1:6">
      <c r="E103" s="436"/>
    </row>
    <row r="104" spans="1:6" s="144" customFormat="1" ht="15.75">
      <c r="A104" s="337"/>
      <c r="B104" s="336" t="s">
        <v>364</v>
      </c>
      <c r="C104" s="329" t="s">
        <v>120</v>
      </c>
      <c r="D104" s="338">
        <v>60</v>
      </c>
      <c r="E104" s="445"/>
      <c r="F104" s="331">
        <f>D104*E104</f>
        <v>0</v>
      </c>
    </row>
    <row r="105" spans="1:6" s="144" customFormat="1">
      <c r="A105" s="317"/>
      <c r="B105" s="336"/>
      <c r="C105" s="318"/>
      <c r="D105" s="136"/>
      <c r="E105" s="421"/>
      <c r="F105" s="148"/>
    </row>
    <row r="106" spans="1:6" s="144" customFormat="1" ht="15.75">
      <c r="A106" s="337"/>
      <c r="B106" s="336" t="s">
        <v>365</v>
      </c>
      <c r="C106" s="329" t="s">
        <v>120</v>
      </c>
      <c r="D106" s="338">
        <v>43</v>
      </c>
      <c r="E106" s="455"/>
      <c r="F106" s="331">
        <f>D106*E106</f>
        <v>0</v>
      </c>
    </row>
    <row r="107" spans="1:6" s="144" customFormat="1">
      <c r="A107" s="317"/>
      <c r="B107" s="162"/>
      <c r="C107" s="318"/>
      <c r="D107" s="136"/>
      <c r="E107" s="421"/>
      <c r="F107" s="148"/>
    </row>
    <row r="108" spans="1:6">
      <c r="A108" s="66" t="str">
        <f>A84</f>
        <v>D.2.</v>
      </c>
      <c r="B108" s="51" t="str">
        <f>B84&amp;" - SVEUKUPNO:"</f>
        <v>KAMENOREZAČKI RADOVI  - SVEUKUPNO:</v>
      </c>
      <c r="C108" s="240"/>
      <c r="D108" s="241"/>
      <c r="E108" s="435" t="s">
        <v>12</v>
      </c>
      <c r="F108" s="67">
        <f>SUM(F85:F107)</f>
        <v>0</v>
      </c>
    </row>
    <row r="109" spans="1:6">
      <c r="A109" s="34"/>
      <c r="B109" s="32"/>
      <c r="C109" s="1"/>
      <c r="D109" s="3"/>
      <c r="E109" s="446"/>
      <c r="F109" s="33"/>
    </row>
    <row r="110" spans="1:6">
      <c r="A110" s="105" t="s">
        <v>275</v>
      </c>
      <c r="B110" s="112" t="s">
        <v>4</v>
      </c>
      <c r="C110" s="113"/>
      <c r="D110" s="209"/>
      <c r="E110" s="447"/>
      <c r="F110" s="114"/>
    </row>
    <row r="111" spans="1:6">
      <c r="A111" s="129"/>
      <c r="B111" s="171"/>
      <c r="C111" s="242"/>
      <c r="D111" s="183"/>
      <c r="E111" s="448"/>
      <c r="F111" s="243"/>
    </row>
    <row r="112" spans="1:6" s="144" customFormat="1" ht="63.75">
      <c r="A112" s="155" t="s">
        <v>314</v>
      </c>
      <c r="B112" s="163" t="s">
        <v>262</v>
      </c>
      <c r="C112" s="292"/>
      <c r="D112" s="255"/>
      <c r="E112" s="420"/>
      <c r="F112" s="148"/>
    </row>
    <row r="113" spans="1:6" s="144" customFormat="1" ht="51">
      <c r="A113" s="152"/>
      <c r="B113" s="163" t="s">
        <v>299</v>
      </c>
      <c r="C113" s="290"/>
      <c r="D113" s="136"/>
      <c r="E113" s="420"/>
      <c r="F113" s="148"/>
    </row>
    <row r="114" spans="1:6" s="144" customFormat="1" ht="49.5" customHeight="1">
      <c r="A114" s="152"/>
      <c r="B114" s="323" t="s">
        <v>300</v>
      </c>
      <c r="C114" s="290"/>
      <c r="D114" s="136"/>
      <c r="E114" s="420"/>
      <c r="F114" s="148"/>
    </row>
    <row r="115" spans="1:6" s="144" customFormat="1" ht="38.25">
      <c r="A115" s="152"/>
      <c r="B115" s="324" t="s">
        <v>369</v>
      </c>
      <c r="C115" s="290"/>
      <c r="D115" s="136"/>
      <c r="E115" s="420"/>
      <c r="F115" s="148"/>
    </row>
    <row r="116" spans="1:6" s="144" customFormat="1" ht="38.25">
      <c r="A116" s="142"/>
      <c r="B116" s="126" t="s">
        <v>302</v>
      </c>
      <c r="C116" s="146"/>
      <c r="D116" s="136"/>
      <c r="E116" s="420"/>
      <c r="F116" s="148"/>
    </row>
    <row r="117" spans="1:6" s="144" customFormat="1" ht="38.25">
      <c r="A117" s="145"/>
      <c r="B117" s="163" t="s">
        <v>155</v>
      </c>
      <c r="C117" s="146"/>
      <c r="D117" s="136"/>
      <c r="E117" s="420"/>
      <c r="F117" s="148"/>
    </row>
    <row r="118" spans="1:6" s="144" customFormat="1" ht="51">
      <c r="A118" s="145"/>
      <c r="B118" s="163" t="s">
        <v>156</v>
      </c>
      <c r="C118" s="146"/>
      <c r="D118" s="136"/>
      <c r="E118" s="420"/>
      <c r="F118" s="148"/>
    </row>
    <row r="119" spans="1:6" s="144" customFormat="1">
      <c r="A119" s="145"/>
      <c r="B119" s="171" t="s">
        <v>68</v>
      </c>
      <c r="C119" s="146"/>
      <c r="D119" s="136"/>
      <c r="E119" s="420"/>
      <c r="F119" s="148"/>
    </row>
    <row r="120" spans="1:6" s="144" customFormat="1">
      <c r="A120" s="145"/>
      <c r="B120" s="171"/>
      <c r="C120" s="146" t="s">
        <v>3</v>
      </c>
      <c r="D120" s="159">
        <v>11</v>
      </c>
      <c r="E120" s="420"/>
      <c r="F120" s="148">
        <f>D120*E120</f>
        <v>0</v>
      </c>
    </row>
    <row r="121" spans="1:6" s="144" customFormat="1">
      <c r="A121" s="145"/>
      <c r="B121" s="162"/>
      <c r="E121" s="456"/>
    </row>
    <row r="122" spans="1:6" s="144" customFormat="1" ht="38.25">
      <c r="A122" s="152" t="s">
        <v>276</v>
      </c>
      <c r="B122" s="137" t="s">
        <v>164</v>
      </c>
      <c r="C122" s="135"/>
      <c r="D122" s="136"/>
      <c r="E122" s="420"/>
      <c r="F122" s="148"/>
    </row>
    <row r="123" spans="1:6" s="144" customFormat="1" ht="39.75">
      <c r="A123" s="134"/>
      <c r="B123" s="137" t="s">
        <v>165</v>
      </c>
      <c r="C123" s="135"/>
      <c r="D123" s="136"/>
      <c r="E123" s="420"/>
      <c r="F123" s="148"/>
    </row>
    <row r="124" spans="1:6" s="144" customFormat="1" ht="25.5">
      <c r="A124" s="134"/>
      <c r="B124" s="137" t="s">
        <v>166</v>
      </c>
      <c r="C124" s="135"/>
      <c r="D124" s="136"/>
      <c r="E124" s="420"/>
      <c r="F124" s="148"/>
    </row>
    <row r="125" spans="1:6" s="144" customFormat="1">
      <c r="A125" s="134"/>
      <c r="B125" s="126" t="s">
        <v>163</v>
      </c>
      <c r="C125" s="135"/>
      <c r="D125" s="136"/>
      <c r="E125" s="420"/>
      <c r="F125" s="148"/>
    </row>
    <row r="126" spans="1:6" s="144" customFormat="1" ht="14.25">
      <c r="A126" s="134"/>
      <c r="B126" s="137"/>
      <c r="C126" s="135" t="s">
        <v>117</v>
      </c>
      <c r="D126" s="136">
        <v>190</v>
      </c>
      <c r="E126" s="420"/>
      <c r="F126" s="148">
        <f>D126*E126</f>
        <v>0</v>
      </c>
    </row>
    <row r="127" spans="1:6" s="144" customFormat="1">
      <c r="A127" s="134"/>
      <c r="B127" s="137"/>
      <c r="C127" s="135"/>
      <c r="D127" s="136"/>
      <c r="E127" s="420"/>
      <c r="F127" s="148"/>
    </row>
    <row r="128" spans="1:6" s="144" customFormat="1" ht="38.25">
      <c r="A128" s="142" t="s">
        <v>296</v>
      </c>
      <c r="B128" s="266" t="s">
        <v>167</v>
      </c>
      <c r="C128" s="135"/>
      <c r="D128" s="136"/>
      <c r="E128" s="421"/>
      <c r="F128" s="148"/>
    </row>
    <row r="129" spans="1:6" s="144" customFormat="1" ht="25.5">
      <c r="A129" s="265"/>
      <c r="B129" s="137" t="s">
        <v>174</v>
      </c>
      <c r="C129" s="135"/>
      <c r="D129" s="136"/>
      <c r="E129" s="421"/>
      <c r="F129" s="148"/>
    </row>
    <row r="130" spans="1:6" s="144" customFormat="1" ht="51">
      <c r="A130" s="134"/>
      <c r="B130" s="137" t="s">
        <v>168</v>
      </c>
      <c r="C130" s="135"/>
      <c r="D130" s="136"/>
      <c r="E130" s="421"/>
      <c r="F130" s="148"/>
    </row>
    <row r="131" spans="1:6" s="144" customFormat="1" ht="25.5">
      <c r="A131" s="134"/>
      <c r="B131" s="137" t="s">
        <v>169</v>
      </c>
      <c r="C131" s="135"/>
      <c r="D131" s="136"/>
      <c r="E131" s="421"/>
      <c r="F131" s="148"/>
    </row>
    <row r="132" spans="1:6" s="144" customFormat="1">
      <c r="A132" s="134"/>
      <c r="B132" s="126" t="s">
        <v>68</v>
      </c>
      <c r="C132" s="135"/>
      <c r="D132" s="136"/>
      <c r="E132" s="421"/>
      <c r="F132" s="148"/>
    </row>
    <row r="133" spans="1:6" s="144" customFormat="1" ht="14.25">
      <c r="A133" s="134"/>
      <c r="B133" s="137"/>
      <c r="C133" s="135" t="s">
        <v>117</v>
      </c>
      <c r="D133" s="136">
        <v>190</v>
      </c>
      <c r="E133" s="421"/>
      <c r="F133" s="148">
        <f>D133*E133</f>
        <v>0</v>
      </c>
    </row>
    <row r="134" spans="1:6" s="144" customFormat="1">
      <c r="A134" s="134"/>
      <c r="B134" s="137"/>
      <c r="C134" s="135"/>
      <c r="D134" s="136"/>
      <c r="E134" s="421"/>
      <c r="F134" s="148"/>
    </row>
    <row r="135" spans="1:6" s="144" customFormat="1" ht="38.25">
      <c r="A135" s="142" t="s">
        <v>277</v>
      </c>
      <c r="B135" s="266" t="s">
        <v>170</v>
      </c>
      <c r="C135" s="135"/>
      <c r="D135" s="136"/>
      <c r="E135" s="421"/>
      <c r="F135" s="148"/>
    </row>
    <row r="136" spans="1:6" s="144" customFormat="1" ht="38.25">
      <c r="A136" s="265"/>
      <c r="B136" s="137" t="s">
        <v>171</v>
      </c>
      <c r="C136" s="135"/>
      <c r="D136" s="136"/>
      <c r="E136" s="421"/>
      <c r="F136" s="148"/>
    </row>
    <row r="137" spans="1:6" s="144" customFormat="1" ht="25.5">
      <c r="A137" s="134"/>
      <c r="B137" s="137" t="s">
        <v>169</v>
      </c>
      <c r="C137" s="135"/>
      <c r="D137" s="136"/>
      <c r="E137" s="421"/>
      <c r="F137" s="148"/>
    </row>
    <row r="138" spans="1:6" s="144" customFormat="1">
      <c r="A138" s="134"/>
      <c r="B138" s="126" t="s">
        <v>68</v>
      </c>
      <c r="C138" s="135"/>
      <c r="D138" s="136"/>
      <c r="E138" s="421"/>
      <c r="F138" s="148"/>
    </row>
    <row r="139" spans="1:6" s="144" customFormat="1" ht="14.25">
      <c r="A139" s="287"/>
      <c r="B139" s="287"/>
      <c r="C139" s="135" t="s">
        <v>117</v>
      </c>
      <c r="D139" s="136">
        <v>190</v>
      </c>
      <c r="E139" s="421"/>
      <c r="F139" s="148">
        <f>D139*E139</f>
        <v>0</v>
      </c>
    </row>
    <row r="140" spans="1:6" s="144" customFormat="1">
      <c r="A140" s="300"/>
      <c r="B140" s="301"/>
      <c r="C140" s="302"/>
      <c r="D140" s="287"/>
      <c r="E140" s="451"/>
      <c r="F140" s="299"/>
    </row>
    <row r="141" spans="1:6">
      <c r="A141" s="66" t="str">
        <f>A110</f>
        <v>E.2.</v>
      </c>
      <c r="B141" s="51" t="str">
        <f>B110&amp;" - SVEUKUPNO:"</f>
        <v>OSTALI RADOVI - SVEUKUPNO:</v>
      </c>
      <c r="C141" s="240"/>
      <c r="D141" s="241"/>
      <c r="E141" s="50" t="s">
        <v>12</v>
      </c>
      <c r="F141" s="67">
        <f>SUM(F112:F139)</f>
        <v>0</v>
      </c>
    </row>
    <row r="142" spans="1:6">
      <c r="A142" s="244"/>
      <c r="B142" s="245"/>
      <c r="C142" s="246"/>
      <c r="D142" s="224"/>
      <c r="E142" s="120"/>
      <c r="F142" s="247"/>
    </row>
    <row r="143" spans="1:6">
      <c r="A143" s="466" t="s">
        <v>71</v>
      </c>
      <c r="B143" s="467"/>
      <c r="C143" s="467"/>
      <c r="D143" s="467"/>
      <c r="E143" s="467"/>
      <c r="F143" s="468"/>
    </row>
    <row r="144" spans="1:6">
      <c r="A144" s="463" t="str">
        <f>A3</f>
        <v>4.      2. CJELINA</v>
      </c>
      <c r="B144" s="464"/>
      <c r="C144" s="464"/>
      <c r="D144" s="464"/>
      <c r="E144" s="464"/>
      <c r="F144" s="465"/>
    </row>
    <row r="145" spans="1:6">
      <c r="A145" s="11"/>
      <c r="B145" s="7"/>
      <c r="C145" s="12"/>
      <c r="D145" s="86"/>
      <c r="E145" s="87"/>
      <c r="F145" s="88"/>
    </row>
    <row r="146" spans="1:6">
      <c r="A146" s="115" t="str">
        <f>A6</f>
        <v>B.2.</v>
      </c>
      <c r="B146" s="116" t="str">
        <f>B6</f>
        <v>ZEMLJANI RADOVI</v>
      </c>
      <c r="C146" s="117"/>
      <c r="D146" s="248"/>
      <c r="E146" s="89"/>
      <c r="F146" s="118">
        <f>$F$40</f>
        <v>0</v>
      </c>
    </row>
    <row r="147" spans="1:6">
      <c r="A147" s="11"/>
      <c r="B147" s="90"/>
      <c r="C147" s="29"/>
      <c r="D147" s="249"/>
      <c r="E147" s="91"/>
      <c r="F147" s="92"/>
    </row>
    <row r="148" spans="1:6">
      <c r="A148" s="115" t="str">
        <f>A43</f>
        <v>C.2.</v>
      </c>
      <c r="B148" s="116" t="str">
        <f>B43</f>
        <v>BETONSKI I ARMIRANOBETONSKI RADOVI</v>
      </c>
      <c r="C148" s="117"/>
      <c r="D148" s="248"/>
      <c r="E148" s="89"/>
      <c r="F148" s="118">
        <f>F82</f>
        <v>0</v>
      </c>
    </row>
    <row r="149" spans="1:6">
      <c r="A149" s="11"/>
      <c r="B149" s="90"/>
      <c r="C149" s="29"/>
      <c r="D149" s="249"/>
      <c r="E149" s="91"/>
      <c r="F149" s="92"/>
    </row>
    <row r="150" spans="1:6">
      <c r="A150" s="115" t="str">
        <f>A84</f>
        <v>D.2.</v>
      </c>
      <c r="B150" s="116" t="str">
        <f>B84</f>
        <v xml:space="preserve">KAMENOREZAČKI RADOVI </v>
      </c>
      <c r="C150" s="117"/>
      <c r="D150" s="248"/>
      <c r="E150" s="89"/>
      <c r="F150" s="118">
        <f>F108</f>
        <v>0</v>
      </c>
    </row>
    <row r="151" spans="1:6">
      <c r="A151" s="11"/>
      <c r="B151" s="90"/>
      <c r="C151" s="29"/>
      <c r="D151" s="249"/>
      <c r="E151" s="91"/>
      <c r="F151" s="92"/>
    </row>
    <row r="152" spans="1:6">
      <c r="A152" s="115" t="str">
        <f>A110</f>
        <v>E.2.</v>
      </c>
      <c r="B152" s="116" t="str">
        <f>B110</f>
        <v>OSTALI RADOVI</v>
      </c>
      <c r="C152" s="117"/>
      <c r="D152" s="248"/>
      <c r="E152" s="89"/>
      <c r="F152" s="118">
        <f>F141</f>
        <v>0</v>
      </c>
    </row>
    <row r="153" spans="1:6">
      <c r="A153" s="11"/>
      <c r="B153" s="93"/>
      <c r="C153" s="29"/>
      <c r="D153" s="249"/>
      <c r="E153" s="91"/>
      <c r="F153" s="92"/>
    </row>
    <row r="154" spans="1:6">
      <c r="A154" s="94"/>
      <c r="B154" s="95" t="s">
        <v>72</v>
      </c>
      <c r="C154" s="96"/>
      <c r="D154" s="250"/>
      <c r="E154" s="97" t="s">
        <v>12</v>
      </c>
      <c r="F154" s="98">
        <f>SUM(F146:F152)</f>
        <v>0</v>
      </c>
    </row>
    <row r="155" spans="1:6">
      <c r="A155" s="11"/>
      <c r="B155" s="35"/>
      <c r="C155" s="12"/>
      <c r="D155" s="251"/>
      <c r="E155" s="38"/>
      <c r="F155" s="38"/>
    </row>
    <row r="156" spans="1:6">
      <c r="A156" s="252"/>
      <c r="B156" s="253" t="s">
        <v>9</v>
      </c>
      <c r="C156" s="12"/>
      <c r="D156" s="251"/>
      <c r="E156" s="38"/>
      <c r="F156" s="39"/>
    </row>
    <row r="157" spans="1:6">
      <c r="A157" s="252"/>
      <c r="B157" s="253"/>
      <c r="C157" s="12"/>
      <c r="D157" s="251"/>
      <c r="E157" s="38"/>
      <c r="F157" s="39"/>
    </row>
  </sheetData>
  <sheetProtection sheet="1" objects="1" scenarios="1"/>
  <mergeCells count="5">
    <mergeCell ref="A1:F1"/>
    <mergeCell ref="A2:F2"/>
    <mergeCell ref="A3:F3"/>
    <mergeCell ref="A143:F143"/>
    <mergeCell ref="A144:F144"/>
  </mergeCells>
  <pageMargins left="0.62992125984251968" right="3.937007874015748E-2" top="0.86614173228346458" bottom="0.74803149606299213" header="0.31496062992125984" footer="0.31496062992125984"/>
  <pageSetup paperSize="9" orientation="portrait" r:id="rId1"/>
  <headerFooter>
    <oddHeader xml:space="preserve">&amp;L&amp;"Arial Narrow,Regular"&amp;8Br.T.D.: 1173/21-1TROŠKOVNIK RADOVA SANACIJE&amp;R&amp;G   </oddHeader>
    <oddFooter>&amp;L&amp;9Investitor:Grad Zadar, Narodni trg br.2; 23000 Zadar&amp;C&amp;9&amp;G      SANACIJA GATA I OBALNOG ZIDA U UVALI FOŠA, GRAD ZADAR&amp;R&amp;9stranica  &amp;P/&amp;N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H160"/>
  <sheetViews>
    <sheetView view="pageLayout" zoomScaleSheetLayoutView="100" workbookViewId="0">
      <selection activeCell="E15" sqref="E15"/>
    </sheetView>
  </sheetViews>
  <sheetFormatPr defaultColWidth="8.85546875" defaultRowHeight="12.75"/>
  <cols>
    <col min="1" max="1" width="8.28515625" style="203" customWidth="1"/>
    <col min="2" max="2" width="40.7109375" style="204" customWidth="1"/>
    <col min="3" max="3" width="7.5703125" style="158" bestFit="1" customWidth="1"/>
    <col min="4" max="4" width="10.140625" style="254" bestFit="1" customWidth="1"/>
    <col min="5" max="5" width="10.140625" style="229" bestFit="1" customWidth="1"/>
    <col min="6" max="6" width="12.7109375" style="230" bestFit="1" customWidth="1"/>
    <col min="7" max="7" width="9.140625" style="158" hidden="1" customWidth="1"/>
    <col min="8" max="8" width="6.42578125" style="158" hidden="1" customWidth="1"/>
    <col min="9" max="12" width="8.85546875" style="158" customWidth="1"/>
    <col min="13" max="13" width="5" style="158" bestFit="1" customWidth="1"/>
    <col min="14" max="16384" width="8.85546875" style="158"/>
  </cols>
  <sheetData>
    <row r="1" spans="1:7" s="4" customFormat="1">
      <c r="A1" s="457" t="s">
        <v>13</v>
      </c>
      <c r="B1" s="458"/>
      <c r="C1" s="458"/>
      <c r="D1" s="458"/>
      <c r="E1" s="458"/>
      <c r="F1" s="459"/>
    </row>
    <row r="2" spans="1:7" s="4" customFormat="1" ht="27.75" customHeight="1">
      <c r="A2" s="460" t="s">
        <v>250</v>
      </c>
      <c r="B2" s="461"/>
      <c r="C2" s="461"/>
      <c r="D2" s="461"/>
      <c r="E2" s="461"/>
      <c r="F2" s="462"/>
    </row>
    <row r="3" spans="1:7" s="4" customFormat="1" ht="13.5" customHeight="1">
      <c r="A3" s="463" t="s">
        <v>378</v>
      </c>
      <c r="B3" s="464"/>
      <c r="C3" s="464"/>
      <c r="D3" s="464"/>
      <c r="E3" s="464"/>
      <c r="F3" s="465"/>
    </row>
    <row r="4" spans="1:7">
      <c r="A4" s="75" t="s">
        <v>43</v>
      </c>
      <c r="B4" s="75" t="s">
        <v>44</v>
      </c>
      <c r="C4" s="75" t="s">
        <v>45</v>
      </c>
      <c r="D4" s="75" t="s">
        <v>46</v>
      </c>
      <c r="E4" s="76" t="s">
        <v>47</v>
      </c>
      <c r="F4" s="76" t="s">
        <v>48</v>
      </c>
      <c r="G4" s="159">
        <v>28307.279999999999</v>
      </c>
    </row>
    <row r="5" spans="1:7">
      <c r="C5" s="205"/>
      <c r="D5" s="206"/>
      <c r="E5" s="410"/>
      <c r="F5" s="207"/>
    </row>
    <row r="6" spans="1:7" s="205" customFormat="1">
      <c r="A6" s="105" t="s">
        <v>266</v>
      </c>
      <c r="B6" s="85" t="s">
        <v>8</v>
      </c>
      <c r="C6" s="208"/>
      <c r="D6" s="209"/>
      <c r="E6" s="411"/>
      <c r="F6" s="210"/>
    </row>
    <row r="7" spans="1:7">
      <c r="A7" s="24"/>
      <c r="B7" s="30"/>
      <c r="C7" s="211"/>
      <c r="D7" s="212"/>
      <c r="E7" s="412"/>
      <c r="F7" s="213"/>
    </row>
    <row r="8" spans="1:7">
      <c r="A8" s="71" t="s">
        <v>267</v>
      </c>
      <c r="B8" s="51" t="s">
        <v>7</v>
      </c>
      <c r="C8" s="214"/>
      <c r="D8" s="215"/>
      <c r="E8" s="413"/>
      <c r="F8" s="216"/>
    </row>
    <row r="9" spans="1:7">
      <c r="A9" s="347"/>
      <c r="B9" s="30"/>
      <c r="C9" s="211"/>
      <c r="D9" s="212"/>
      <c r="E9" s="412"/>
      <c r="F9" s="213"/>
    </row>
    <row r="10" spans="1:7" ht="25.5">
      <c r="A10" s="347"/>
      <c r="B10" s="303" t="s">
        <v>388</v>
      </c>
      <c r="C10" s="211"/>
      <c r="D10" s="212"/>
      <c r="E10" s="412"/>
      <c r="F10" s="213"/>
    </row>
    <row r="11" spans="1:7" ht="38.25">
      <c r="A11" s="347"/>
      <c r="B11" s="311" t="s">
        <v>389</v>
      </c>
      <c r="C11" s="211"/>
      <c r="D11" s="212"/>
      <c r="E11" s="412"/>
      <c r="F11" s="213"/>
    </row>
    <row r="12" spans="1:7">
      <c r="A12" s="347"/>
      <c r="B12" s="30"/>
      <c r="C12" s="211"/>
      <c r="D12" s="212"/>
      <c r="E12" s="412"/>
      <c r="F12" s="213"/>
    </row>
    <row r="13" spans="1:7" ht="51">
      <c r="A13" s="152" t="s">
        <v>268</v>
      </c>
      <c r="B13" s="162" t="s">
        <v>381</v>
      </c>
      <c r="C13" s="211"/>
      <c r="D13" s="212"/>
      <c r="E13" s="412"/>
      <c r="F13" s="213"/>
    </row>
    <row r="14" spans="1:7" ht="25.5">
      <c r="A14" s="347"/>
      <c r="B14" s="278" t="s">
        <v>382</v>
      </c>
      <c r="C14" s="211"/>
      <c r="D14" s="212"/>
      <c r="E14" s="412"/>
      <c r="F14" s="213"/>
    </row>
    <row r="15" spans="1:7" ht="38.25">
      <c r="A15" s="347"/>
      <c r="B15" s="162" t="s">
        <v>248</v>
      </c>
      <c r="C15" s="211"/>
      <c r="D15" s="212"/>
      <c r="E15" s="412"/>
      <c r="F15" s="213"/>
    </row>
    <row r="16" spans="1:7" ht="76.5">
      <c r="A16" s="347"/>
      <c r="B16" s="162" t="s">
        <v>281</v>
      </c>
      <c r="C16" s="211"/>
      <c r="D16" s="212"/>
      <c r="E16" s="412"/>
      <c r="F16" s="213"/>
    </row>
    <row r="17" spans="1:6" s="144" customFormat="1" ht="27">
      <c r="A17" s="310"/>
      <c r="B17" s="162" t="s">
        <v>233</v>
      </c>
      <c r="C17" s="161"/>
      <c r="D17" s="127"/>
      <c r="E17" s="415"/>
      <c r="F17" s="148"/>
    </row>
    <row r="18" spans="1:6" s="144" customFormat="1" ht="14.25">
      <c r="A18" s="145"/>
      <c r="B18" s="162" t="s">
        <v>221</v>
      </c>
      <c r="C18" s="146" t="s">
        <v>115</v>
      </c>
      <c r="D18" s="159">
        <v>59</v>
      </c>
      <c r="E18" s="420"/>
      <c r="F18" s="148">
        <f>D18*E18</f>
        <v>0</v>
      </c>
    </row>
    <row r="19" spans="1:6">
      <c r="A19" s="312"/>
      <c r="B19" s="313"/>
      <c r="C19" s="314"/>
      <c r="D19" s="119"/>
      <c r="E19" s="416"/>
      <c r="F19" s="165"/>
    </row>
    <row r="20" spans="1:6" s="144" customFormat="1" ht="25.5">
      <c r="A20" s="152" t="s">
        <v>240</v>
      </c>
      <c r="B20" s="162" t="s">
        <v>253</v>
      </c>
      <c r="C20" s="146"/>
      <c r="D20" s="136"/>
      <c r="E20" s="421"/>
      <c r="F20" s="148"/>
    </row>
    <row r="21" spans="1:6" s="144" customFormat="1" ht="38.25">
      <c r="A21" s="304"/>
      <c r="B21" s="162" t="s">
        <v>252</v>
      </c>
      <c r="C21" s="146"/>
      <c r="D21" s="136"/>
      <c r="E21" s="421"/>
      <c r="F21" s="148"/>
    </row>
    <row r="22" spans="1:6" s="144" customFormat="1" ht="25.5">
      <c r="A22" s="145"/>
      <c r="B22" s="162" t="s">
        <v>219</v>
      </c>
      <c r="C22" s="146"/>
      <c r="D22" s="136"/>
      <c r="E22" s="421"/>
      <c r="F22" s="148"/>
    </row>
    <row r="23" spans="1:6" s="144" customFormat="1" ht="28.5" customHeight="1">
      <c r="A23" s="145"/>
      <c r="B23" s="162" t="s">
        <v>220</v>
      </c>
      <c r="C23" s="146"/>
      <c r="D23" s="136"/>
      <c r="E23" s="421"/>
      <c r="F23" s="148"/>
    </row>
    <row r="24" spans="1:6" s="144" customFormat="1">
      <c r="A24" s="145"/>
      <c r="B24" s="162" t="s">
        <v>221</v>
      </c>
      <c r="C24" s="146"/>
      <c r="D24" s="136"/>
      <c r="E24" s="421"/>
      <c r="F24" s="148"/>
    </row>
    <row r="25" spans="1:6" s="144" customFormat="1" ht="14.25">
      <c r="A25" s="145"/>
      <c r="B25" s="162"/>
      <c r="C25" s="135" t="s">
        <v>117</v>
      </c>
      <c r="D25" s="136">
        <v>204</v>
      </c>
      <c r="E25" s="421"/>
      <c r="F25" s="148">
        <f>D25*E25</f>
        <v>0</v>
      </c>
    </row>
    <row r="26" spans="1:6">
      <c r="A26" s="129"/>
      <c r="B26" s="163"/>
      <c r="C26" s="164"/>
      <c r="D26" s="165"/>
      <c r="E26" s="422"/>
      <c r="F26" s="165"/>
    </row>
    <row r="27" spans="1:6">
      <c r="A27" s="66" t="str">
        <f>A8</f>
        <v>B.2.1.</v>
      </c>
      <c r="B27" s="51" t="str">
        <f>B8&amp;" - UKUPNO:"</f>
        <v>ZEMLJANI RADOVI - ISKOPI - UKUPNO:</v>
      </c>
      <c r="C27" s="214"/>
      <c r="D27" s="215"/>
      <c r="E27" s="413" t="s">
        <v>12</v>
      </c>
      <c r="F27" s="68">
        <f>SUM(F18:F25)</f>
        <v>0</v>
      </c>
    </row>
    <row r="28" spans="1:6">
      <c r="A28" s="24"/>
      <c r="B28" s="31"/>
      <c r="C28" s="220"/>
      <c r="D28" s="212"/>
      <c r="E28" s="428"/>
      <c r="F28" s="207"/>
    </row>
    <row r="29" spans="1:6">
      <c r="A29" s="66" t="s">
        <v>266</v>
      </c>
      <c r="B29" s="51" t="str">
        <f>B6&amp;" - SVEUKUPNO:"</f>
        <v>ZEMLJANI RADOVI - SVEUKUPNO:</v>
      </c>
      <c r="C29" s="51"/>
      <c r="D29" s="215"/>
      <c r="E29" s="429" t="s">
        <v>12</v>
      </c>
      <c r="F29" s="67">
        <f>SUM(F27)</f>
        <v>0</v>
      </c>
    </row>
    <row r="30" spans="1:6">
      <c r="A30" s="159"/>
      <c r="B30" s="159"/>
      <c r="C30" s="159"/>
      <c r="D30" s="159"/>
      <c r="E30" s="431"/>
      <c r="F30" s="159"/>
    </row>
    <row r="31" spans="1:6">
      <c r="A31" s="105" t="s">
        <v>269</v>
      </c>
      <c r="B31" s="109" t="s">
        <v>1</v>
      </c>
      <c r="C31" s="208"/>
      <c r="D31" s="209"/>
      <c r="E31" s="432"/>
      <c r="F31" s="223"/>
    </row>
    <row r="32" spans="1:6">
      <c r="A32" s="224"/>
      <c r="B32" s="224"/>
      <c r="C32" s="224"/>
      <c r="D32" s="224"/>
      <c r="E32" s="433"/>
      <c r="F32" s="224"/>
    </row>
    <row r="33" spans="1:6">
      <c r="A33" s="71" t="s">
        <v>270</v>
      </c>
      <c r="B33" s="52" t="s">
        <v>10</v>
      </c>
      <c r="C33" s="214"/>
      <c r="D33" s="215"/>
      <c r="E33" s="413"/>
      <c r="F33" s="216"/>
    </row>
    <row r="34" spans="1:6">
      <c r="A34" s="69"/>
      <c r="B34" s="70"/>
      <c r="C34" s="187"/>
      <c r="D34" s="181"/>
      <c r="E34" s="414"/>
      <c r="F34" s="182"/>
    </row>
    <row r="35" spans="1:6" s="144" customFormat="1" ht="38.25">
      <c r="A35" s="145"/>
      <c r="B35" s="225" t="s">
        <v>94</v>
      </c>
      <c r="C35" s="125"/>
      <c r="D35" s="148"/>
      <c r="E35" s="415"/>
      <c r="F35" s="148"/>
    </row>
    <row r="36" spans="1:6" s="144" customFormat="1" ht="76.5">
      <c r="A36" s="145"/>
      <c r="B36" s="225" t="s">
        <v>95</v>
      </c>
      <c r="C36" s="125"/>
      <c r="D36" s="148"/>
      <c r="E36" s="415"/>
      <c r="F36" s="148"/>
    </row>
    <row r="37" spans="1:6" s="144" customFormat="1" ht="25.5">
      <c r="A37" s="145"/>
      <c r="B37" s="225" t="s">
        <v>96</v>
      </c>
      <c r="C37" s="125"/>
      <c r="D37" s="148"/>
      <c r="E37" s="415"/>
      <c r="F37" s="148"/>
    </row>
    <row r="38" spans="1:6" s="144" customFormat="1">
      <c r="A38" s="145"/>
      <c r="B38" s="225"/>
      <c r="C38" s="125"/>
      <c r="D38" s="148"/>
      <c r="E38" s="415"/>
      <c r="F38" s="148"/>
    </row>
    <row r="39" spans="1:6" s="144" customFormat="1">
      <c r="A39" s="145"/>
      <c r="B39" s="225"/>
      <c r="C39" s="125"/>
      <c r="D39" s="148"/>
      <c r="E39" s="415"/>
      <c r="F39" s="148"/>
    </row>
    <row r="40" spans="1:6" s="144" customFormat="1" ht="29.25" customHeight="1">
      <c r="A40" s="152" t="s">
        <v>271</v>
      </c>
      <c r="B40" s="184" t="s">
        <v>379</v>
      </c>
      <c r="C40" s="184"/>
      <c r="D40" s="125"/>
      <c r="E40" s="387"/>
      <c r="F40" s="147"/>
    </row>
    <row r="41" spans="1:6" s="144" customFormat="1" ht="168" customHeight="1">
      <c r="A41" s="152"/>
      <c r="B41" s="171" t="s">
        <v>387</v>
      </c>
      <c r="C41" s="184"/>
      <c r="D41" s="125"/>
      <c r="E41" s="387"/>
      <c r="F41" s="147"/>
    </row>
    <row r="42" spans="1:6" s="144" customFormat="1" ht="38.25">
      <c r="A42" s="145"/>
      <c r="B42" s="171" t="s">
        <v>386</v>
      </c>
      <c r="C42" s="184"/>
      <c r="D42" s="125"/>
      <c r="E42" s="387"/>
      <c r="F42" s="147"/>
    </row>
    <row r="43" spans="1:6" s="144" customFormat="1" ht="90.75" customHeight="1">
      <c r="A43" s="145"/>
      <c r="B43" s="126" t="s">
        <v>390</v>
      </c>
      <c r="C43" s="184"/>
      <c r="D43" s="125"/>
      <c r="E43" s="387"/>
      <c r="F43" s="147"/>
    </row>
    <row r="44" spans="1:6" s="144" customFormat="1" ht="78.75" customHeight="1">
      <c r="A44" s="145"/>
      <c r="B44" s="171" t="s">
        <v>391</v>
      </c>
      <c r="C44" s="184"/>
      <c r="D44" s="125"/>
      <c r="E44" s="387"/>
      <c r="F44" s="147"/>
    </row>
    <row r="45" spans="1:6" s="144" customFormat="1" ht="51">
      <c r="A45" s="145"/>
      <c r="B45" s="126" t="s">
        <v>380</v>
      </c>
      <c r="C45" s="184"/>
      <c r="D45" s="125"/>
      <c r="E45" s="387"/>
      <c r="F45" s="147"/>
    </row>
    <row r="46" spans="1:6" s="144" customFormat="1" ht="25.5">
      <c r="A46" s="145"/>
      <c r="B46" s="171" t="s">
        <v>282</v>
      </c>
      <c r="C46" s="184"/>
      <c r="D46" s="125"/>
      <c r="E46" s="387"/>
      <c r="F46" s="147"/>
    </row>
    <row r="47" spans="1:6" s="144" customFormat="1" ht="129.75" customHeight="1">
      <c r="A47" s="145"/>
      <c r="B47" s="126" t="s">
        <v>396</v>
      </c>
      <c r="C47" s="184"/>
      <c r="D47" s="125"/>
      <c r="E47" s="387"/>
      <c r="F47" s="147"/>
    </row>
    <row r="48" spans="1:6" s="144" customFormat="1" ht="76.5">
      <c r="A48" s="145"/>
      <c r="B48" s="126" t="s">
        <v>97</v>
      </c>
      <c r="C48" s="184"/>
      <c r="D48" s="125"/>
      <c r="E48" s="387"/>
      <c r="F48" s="147"/>
    </row>
    <row r="49" spans="1:6" s="144" customFormat="1" ht="131.25" customHeight="1">
      <c r="A49" s="145"/>
      <c r="B49" s="126" t="s">
        <v>392</v>
      </c>
      <c r="C49" s="184"/>
      <c r="D49" s="125"/>
      <c r="E49" s="387"/>
      <c r="F49" s="147"/>
    </row>
    <row r="50" spans="1:6" s="144" customFormat="1" ht="51">
      <c r="A50" s="145"/>
      <c r="B50" s="126" t="s">
        <v>99</v>
      </c>
      <c r="C50" s="184"/>
      <c r="D50" s="125"/>
      <c r="E50" s="387"/>
      <c r="F50" s="147"/>
    </row>
    <row r="51" spans="1:6" s="144" customFormat="1" ht="38.25">
      <c r="A51" s="145"/>
      <c r="B51" s="171" t="s">
        <v>139</v>
      </c>
      <c r="C51" s="184"/>
      <c r="D51" s="125"/>
      <c r="E51" s="387"/>
      <c r="F51" s="147"/>
    </row>
    <row r="52" spans="1:6" s="144" customFormat="1">
      <c r="A52" s="145"/>
      <c r="B52" s="126" t="s">
        <v>67</v>
      </c>
      <c r="C52" s="184"/>
      <c r="D52" s="125"/>
      <c r="E52" s="387"/>
      <c r="F52" s="147"/>
    </row>
    <row r="53" spans="1:6" s="144" customFormat="1">
      <c r="A53" s="145"/>
      <c r="B53" s="126"/>
      <c r="C53" s="184"/>
      <c r="D53" s="125"/>
      <c r="E53" s="387"/>
      <c r="F53" s="147"/>
    </row>
    <row r="54" spans="1:6" s="144" customFormat="1" ht="25.5">
      <c r="A54" s="145"/>
      <c r="B54" s="162" t="s">
        <v>157</v>
      </c>
      <c r="C54" s="256" t="s">
        <v>120</v>
      </c>
      <c r="D54" s="192">
        <v>200</v>
      </c>
      <c r="E54" s="415"/>
      <c r="F54" s="165">
        <f>D54*E54</f>
        <v>0</v>
      </c>
    </row>
    <row r="55" spans="1:6" s="144" customFormat="1" ht="30" customHeight="1">
      <c r="A55" s="145"/>
      <c r="B55" s="162" t="s">
        <v>395</v>
      </c>
      <c r="C55" s="192" t="s">
        <v>115</v>
      </c>
      <c r="D55" s="192">
        <v>49</v>
      </c>
      <c r="E55" s="415"/>
      <c r="F55" s="165">
        <f>D55*E55</f>
        <v>0</v>
      </c>
    </row>
    <row r="56" spans="1:6" s="144" customFormat="1" ht="25.5">
      <c r="A56" s="145"/>
      <c r="B56" s="162" t="s">
        <v>393</v>
      </c>
      <c r="C56" s="192" t="s">
        <v>115</v>
      </c>
      <c r="D56" s="192">
        <v>85</v>
      </c>
      <c r="E56" s="415"/>
      <c r="F56" s="165">
        <f>D56*E56</f>
        <v>0</v>
      </c>
    </row>
    <row r="57" spans="1:6" s="144" customFormat="1" ht="38.25">
      <c r="A57" s="145"/>
      <c r="B57" s="162" t="s">
        <v>394</v>
      </c>
      <c r="C57" s="192" t="s">
        <v>115</v>
      </c>
      <c r="D57" s="192">
        <v>10</v>
      </c>
      <c r="E57" s="415"/>
      <c r="F57" s="165">
        <f>D57*E57</f>
        <v>0</v>
      </c>
    </row>
    <row r="58" spans="1:6" s="144" customFormat="1">
      <c r="A58" s="150"/>
      <c r="B58" s="149"/>
      <c r="C58" s="196"/>
      <c r="D58" s="196"/>
      <c r="E58" s="434"/>
      <c r="F58" s="182"/>
    </row>
    <row r="59" spans="1:6">
      <c r="A59" s="110"/>
      <c r="B59" s="226"/>
      <c r="C59" s="164"/>
      <c r="D59" s="159"/>
      <c r="E59" s="416"/>
      <c r="F59" s="165"/>
    </row>
    <row r="60" spans="1:6">
      <c r="A60" s="71" t="str">
        <f>A33</f>
        <v>C.2.1.</v>
      </c>
      <c r="B60" s="51" t="str">
        <f>B33&amp;" - UKUPNO:"</f>
        <v>BETON  "IN SITU" - UKUPNO:</v>
      </c>
      <c r="C60" s="51"/>
      <c r="D60" s="227"/>
      <c r="E60" s="435" t="s">
        <v>12</v>
      </c>
      <c r="F60" s="61">
        <f>SUM(F54:F58)</f>
        <v>0</v>
      </c>
    </row>
    <row r="61" spans="1:6">
      <c r="A61" s="9"/>
      <c r="B61" s="28"/>
      <c r="D61" s="228"/>
      <c r="E61" s="436"/>
    </row>
    <row r="62" spans="1:6">
      <c r="A62" s="34"/>
      <c r="B62" s="32"/>
      <c r="C62" s="1"/>
      <c r="D62" s="3"/>
      <c r="E62" s="440"/>
      <c r="F62" s="26"/>
    </row>
    <row r="63" spans="1:6">
      <c r="A63" s="66" t="s">
        <v>272</v>
      </c>
      <c r="B63" s="51" t="s">
        <v>0</v>
      </c>
      <c r="C63" s="214"/>
      <c r="D63" s="215"/>
      <c r="E63" s="413"/>
      <c r="F63" s="216"/>
    </row>
    <row r="64" spans="1:6">
      <c r="A64" s="73"/>
      <c r="B64" s="74"/>
      <c r="C64" s="180"/>
      <c r="D64" s="181"/>
      <c r="E64" s="422"/>
      <c r="F64" s="182"/>
    </row>
    <row r="65" spans="1:6" ht="42.75" customHeight="1">
      <c r="A65" s="152" t="s">
        <v>285</v>
      </c>
      <c r="B65" s="171" t="s">
        <v>398</v>
      </c>
      <c r="C65" s="121"/>
      <c r="D65" s="198"/>
      <c r="E65" s="441"/>
      <c r="F65" s="122"/>
    </row>
    <row r="66" spans="1:6" ht="76.5">
      <c r="A66" s="133"/>
      <c r="B66" s="167" t="s">
        <v>42</v>
      </c>
      <c r="C66" s="121"/>
      <c r="D66" s="124"/>
      <c r="E66" s="441"/>
      <c r="F66" s="122"/>
    </row>
    <row r="67" spans="1:6">
      <c r="A67" s="133"/>
      <c r="B67" s="167" t="s">
        <v>67</v>
      </c>
      <c r="C67" s="121"/>
      <c r="D67" s="124"/>
      <c r="E67" s="441"/>
      <c r="F67" s="122"/>
    </row>
    <row r="68" spans="1:6">
      <c r="A68" s="123"/>
      <c r="B68" s="171" t="s">
        <v>69</v>
      </c>
      <c r="C68" s="164" t="s">
        <v>2</v>
      </c>
      <c r="D68" s="159">
        <v>1610</v>
      </c>
      <c r="E68" s="415"/>
      <c r="F68" s="165">
        <f>D68*E68</f>
        <v>0</v>
      </c>
    </row>
    <row r="69" spans="1:6">
      <c r="A69" s="123"/>
      <c r="B69" s="171"/>
      <c r="C69" s="164"/>
      <c r="D69" s="159"/>
      <c r="E69" s="416"/>
      <c r="F69" s="165"/>
    </row>
    <row r="70" spans="1:6" s="144" customFormat="1" ht="25.5">
      <c r="A70" s="152" t="s">
        <v>397</v>
      </c>
      <c r="B70" s="173" t="s">
        <v>218</v>
      </c>
      <c r="C70" s="175"/>
      <c r="D70" s="191"/>
      <c r="E70" s="386"/>
      <c r="F70" s="174"/>
    </row>
    <row r="71" spans="1:6" s="144" customFormat="1" ht="63.75">
      <c r="A71" s="145"/>
      <c r="B71" s="173" t="s">
        <v>297</v>
      </c>
      <c r="C71" s="292"/>
      <c r="D71" s="191"/>
      <c r="E71" s="386"/>
      <c r="F71" s="174"/>
    </row>
    <row r="72" spans="1:6" s="144" customFormat="1" ht="102">
      <c r="A72" s="199"/>
      <c r="B72" s="294" t="s">
        <v>255</v>
      </c>
      <c r="C72" s="295"/>
      <c r="D72" s="296"/>
      <c r="E72" s="442"/>
      <c r="F72" s="297"/>
    </row>
    <row r="73" spans="1:6" s="144" customFormat="1" ht="38.25">
      <c r="A73" s="199"/>
      <c r="B73" s="276" t="s">
        <v>160</v>
      </c>
      <c r="C73" s="295"/>
      <c r="D73" s="296"/>
      <c r="E73" s="442"/>
      <c r="F73" s="297"/>
    </row>
    <row r="74" spans="1:6" s="144" customFormat="1">
      <c r="A74" s="199"/>
      <c r="B74" s="270" t="s">
        <v>67</v>
      </c>
      <c r="C74" s="295"/>
      <c r="D74" s="296"/>
      <c r="E74" s="442"/>
      <c r="F74" s="297"/>
    </row>
    <row r="75" spans="1:6" s="144" customFormat="1">
      <c r="A75" s="199"/>
      <c r="B75" s="294"/>
      <c r="C75" s="175" t="s">
        <v>3</v>
      </c>
      <c r="D75" s="191">
        <v>78</v>
      </c>
      <c r="E75" s="386"/>
      <c r="F75" s="174">
        <f>D75*E75</f>
        <v>0</v>
      </c>
    </row>
    <row r="76" spans="1:6" s="144" customFormat="1">
      <c r="A76" s="199"/>
      <c r="B76" s="200"/>
      <c r="C76" s="146"/>
      <c r="D76" s="159"/>
      <c r="E76" s="415"/>
      <c r="F76" s="148"/>
    </row>
    <row r="77" spans="1:6" s="144" customFormat="1">
      <c r="A77" s="66" t="str">
        <f>A63</f>
        <v>C.2.2.</v>
      </c>
      <c r="B77" s="47" t="str">
        <f>B63&amp;" - UKUPNO:"</f>
        <v>BETONSKI ČELIK - UKUPNO:</v>
      </c>
      <c r="C77" s="227"/>
      <c r="D77" s="215"/>
      <c r="E77" s="435" t="s">
        <v>12</v>
      </c>
      <c r="F77" s="61">
        <f>SUM(F68:F75)</f>
        <v>0</v>
      </c>
    </row>
    <row r="78" spans="1:6">
      <c r="A78" s="170"/>
      <c r="B78" s="170"/>
      <c r="C78" s="170"/>
      <c r="D78" s="170"/>
      <c r="E78" s="443"/>
      <c r="F78" s="170"/>
    </row>
    <row r="79" spans="1:6" ht="25.5">
      <c r="A79" s="66" t="str">
        <f>A31</f>
        <v>C.2.</v>
      </c>
      <c r="B79" s="51" t="str">
        <f>B31&amp;" - SVEUKUPNO:"</f>
        <v>BETONSKI I ARMIRANOBETONSKI RADOVI - SVEUKUPNO:</v>
      </c>
      <c r="C79" s="214"/>
      <c r="D79" s="215"/>
      <c r="E79" s="429" t="s">
        <v>12</v>
      </c>
      <c r="F79" s="67">
        <f>SUM(F60,F77)</f>
        <v>0</v>
      </c>
    </row>
    <row r="80" spans="1:6">
      <c r="A80" s="102"/>
      <c r="B80" s="111"/>
      <c r="C80" s="235"/>
      <c r="D80" s="236"/>
      <c r="E80" s="444"/>
      <c r="F80" s="103"/>
    </row>
    <row r="81" spans="1:6">
      <c r="A81" s="105" t="s">
        <v>273</v>
      </c>
      <c r="B81" s="109" t="s">
        <v>159</v>
      </c>
      <c r="C81" s="208"/>
      <c r="D81" s="209"/>
      <c r="E81" s="411"/>
      <c r="F81" s="210"/>
    </row>
    <row r="82" spans="1:6">
      <c r="A82" s="237"/>
      <c r="B82" s="238"/>
      <c r="C82" s="239"/>
      <c r="D82" s="238"/>
      <c r="E82" s="414"/>
      <c r="F82" s="182"/>
    </row>
    <row r="83" spans="1:6" s="144" customFormat="1" ht="38.25">
      <c r="A83" s="155" t="s">
        <v>284</v>
      </c>
      <c r="B83" s="126" t="s">
        <v>286</v>
      </c>
      <c r="C83" s="292"/>
      <c r="D83" s="148"/>
      <c r="E83" s="387"/>
      <c r="F83" s="148"/>
    </row>
    <row r="84" spans="1:6" s="144" customFormat="1" ht="38.25">
      <c r="A84" s="155"/>
      <c r="B84" s="126" t="s">
        <v>287</v>
      </c>
      <c r="C84" s="292"/>
      <c r="D84" s="148"/>
      <c r="E84" s="387"/>
      <c r="F84" s="148"/>
    </row>
    <row r="85" spans="1:6" s="144" customFormat="1" ht="25.5">
      <c r="A85" s="151"/>
      <c r="B85" s="126" t="s">
        <v>261</v>
      </c>
      <c r="C85" s="146"/>
      <c r="D85" s="148"/>
      <c r="E85" s="387"/>
      <c r="F85" s="148"/>
    </row>
    <row r="86" spans="1:6" s="144" customFormat="1" ht="50.25" customHeight="1">
      <c r="A86" s="151"/>
      <c r="B86" s="126" t="s">
        <v>288</v>
      </c>
      <c r="C86" s="146"/>
      <c r="D86" s="148"/>
      <c r="E86" s="387"/>
      <c r="F86" s="148"/>
    </row>
    <row r="87" spans="1:6" s="144" customFormat="1" ht="50.25" customHeight="1">
      <c r="A87" s="151"/>
      <c r="B87" s="126" t="s">
        <v>176</v>
      </c>
      <c r="C87" s="146"/>
      <c r="D87" s="148"/>
      <c r="E87" s="387"/>
      <c r="F87" s="148"/>
    </row>
    <row r="88" spans="1:6" s="144" customFormat="1" ht="76.5">
      <c r="A88" s="151"/>
      <c r="B88" s="126" t="s">
        <v>290</v>
      </c>
      <c r="C88" s="146"/>
      <c r="D88" s="148"/>
      <c r="E88" s="387"/>
      <c r="F88" s="148"/>
    </row>
    <row r="89" spans="1:6" s="144" customFormat="1" ht="25.5">
      <c r="A89" s="151"/>
      <c r="B89" s="126" t="s">
        <v>177</v>
      </c>
      <c r="C89" s="146"/>
      <c r="D89" s="148"/>
      <c r="E89" s="387"/>
      <c r="F89" s="148"/>
    </row>
    <row r="90" spans="1:6" s="144" customFormat="1" ht="25.5">
      <c r="A90" s="151"/>
      <c r="B90" s="126" t="s">
        <v>178</v>
      </c>
      <c r="C90" s="146"/>
      <c r="D90" s="148"/>
      <c r="E90" s="387"/>
      <c r="F90" s="148"/>
    </row>
    <row r="91" spans="1:6" s="144" customFormat="1" ht="63.75">
      <c r="A91" s="151"/>
      <c r="B91" s="126" t="s">
        <v>182</v>
      </c>
      <c r="C91" s="146"/>
      <c r="D91" s="148"/>
      <c r="E91" s="387"/>
      <c r="F91" s="148"/>
    </row>
    <row r="92" spans="1:6" s="144" customFormat="1">
      <c r="A92" s="151"/>
      <c r="B92" s="126" t="s">
        <v>68</v>
      </c>
      <c r="C92" s="146"/>
      <c r="D92" s="148"/>
      <c r="E92" s="387"/>
      <c r="F92" s="148"/>
    </row>
    <row r="93" spans="1:6" s="144" customFormat="1">
      <c r="A93" s="145"/>
      <c r="B93" s="162"/>
      <c r="C93" s="146" t="s">
        <v>5</v>
      </c>
      <c r="D93" s="136">
        <v>17</v>
      </c>
      <c r="E93" s="421"/>
      <c r="F93" s="148">
        <f>D93*E93</f>
        <v>0</v>
      </c>
    </row>
    <row r="94" spans="1:6" s="144" customFormat="1">
      <c r="A94" s="317"/>
      <c r="B94" s="162"/>
      <c r="C94" s="318"/>
      <c r="D94" s="136"/>
      <c r="E94" s="421"/>
      <c r="F94" s="148"/>
    </row>
    <row r="95" spans="1:6">
      <c r="A95" s="66" t="str">
        <f>A81</f>
        <v>D.2.</v>
      </c>
      <c r="B95" s="51" t="str">
        <f>B81&amp;" - SVEUKUPNO:"</f>
        <v>KAMENOREZAČKI RADOVI  - SVEUKUPNO:</v>
      </c>
      <c r="C95" s="240"/>
      <c r="D95" s="241"/>
      <c r="E95" s="435" t="s">
        <v>12</v>
      </c>
      <c r="F95" s="67">
        <f>SUM(F82:F94)</f>
        <v>0</v>
      </c>
    </row>
    <row r="96" spans="1:6">
      <c r="A96" s="34"/>
      <c r="B96" s="32"/>
      <c r="C96" s="1"/>
      <c r="D96" s="3"/>
      <c r="E96" s="446"/>
      <c r="F96" s="33"/>
    </row>
    <row r="97" spans="1:6">
      <c r="A97" s="105" t="s">
        <v>275</v>
      </c>
      <c r="B97" s="112" t="s">
        <v>4</v>
      </c>
      <c r="C97" s="113"/>
      <c r="D97" s="209"/>
      <c r="E97" s="447"/>
      <c r="F97" s="114"/>
    </row>
    <row r="98" spans="1:6">
      <c r="A98" s="129"/>
      <c r="B98" s="171"/>
      <c r="C98" s="242"/>
      <c r="D98" s="183"/>
      <c r="E98" s="448"/>
      <c r="F98" s="243"/>
    </row>
    <row r="99" spans="1:6" s="144" customFormat="1" ht="63.75">
      <c r="A99" s="155" t="s">
        <v>314</v>
      </c>
      <c r="B99" s="163" t="s">
        <v>262</v>
      </c>
      <c r="C99" s="292"/>
      <c r="D99" s="255"/>
      <c r="E99" s="420"/>
      <c r="F99" s="148"/>
    </row>
    <row r="100" spans="1:6" s="144" customFormat="1" ht="51">
      <c r="A100" s="152"/>
      <c r="B100" s="163" t="s">
        <v>299</v>
      </c>
      <c r="C100" s="290"/>
      <c r="D100" s="136"/>
      <c r="E100" s="420"/>
      <c r="F100" s="148"/>
    </row>
    <row r="101" spans="1:6" s="144" customFormat="1" ht="49.5" customHeight="1">
      <c r="A101" s="152"/>
      <c r="B101" s="323" t="s">
        <v>300</v>
      </c>
      <c r="C101" s="290"/>
      <c r="D101" s="136"/>
      <c r="E101" s="420"/>
      <c r="F101" s="148"/>
    </row>
    <row r="102" spans="1:6" s="144" customFormat="1" ht="38.25">
      <c r="A102" s="152"/>
      <c r="B102" s="324" t="s">
        <v>301</v>
      </c>
      <c r="C102" s="290"/>
      <c r="D102" s="136"/>
      <c r="E102" s="420"/>
      <c r="F102" s="148"/>
    </row>
    <row r="103" spans="1:6" s="144" customFormat="1" ht="38.25">
      <c r="A103" s="142"/>
      <c r="B103" s="126" t="s">
        <v>302</v>
      </c>
      <c r="C103" s="146"/>
      <c r="D103" s="136"/>
      <c r="E103" s="420"/>
      <c r="F103" s="148"/>
    </row>
    <row r="104" spans="1:6" s="144" customFormat="1" ht="38.25">
      <c r="A104" s="145"/>
      <c r="B104" s="163" t="s">
        <v>155</v>
      </c>
      <c r="C104" s="146"/>
      <c r="D104" s="136"/>
      <c r="E104" s="420"/>
      <c r="F104" s="148"/>
    </row>
    <row r="105" spans="1:6" s="144" customFormat="1" ht="51">
      <c r="A105" s="145"/>
      <c r="B105" s="163" t="s">
        <v>156</v>
      </c>
      <c r="C105" s="146"/>
      <c r="D105" s="136"/>
      <c r="E105" s="420"/>
      <c r="F105" s="148"/>
    </row>
    <row r="106" spans="1:6" s="144" customFormat="1">
      <c r="A106" s="145"/>
      <c r="B106" s="171" t="s">
        <v>68</v>
      </c>
      <c r="C106" s="146"/>
      <c r="D106" s="136"/>
      <c r="E106" s="420"/>
      <c r="F106" s="148"/>
    </row>
    <row r="107" spans="1:6" s="144" customFormat="1">
      <c r="A107" s="145"/>
      <c r="B107" s="162"/>
      <c r="C107" s="146" t="s">
        <v>3</v>
      </c>
      <c r="D107" s="159">
        <v>5</v>
      </c>
      <c r="E107" s="420"/>
      <c r="F107" s="148">
        <f>D107*E107</f>
        <v>0</v>
      </c>
    </row>
    <row r="108" spans="1:6" s="144" customFormat="1">
      <c r="A108" s="199"/>
      <c r="B108" s="320"/>
      <c r="C108" s="321"/>
      <c r="D108" s="322"/>
      <c r="E108" s="450"/>
      <c r="F108" s="202"/>
    </row>
    <row r="109" spans="1:6" s="144" customFormat="1" ht="25.5">
      <c r="A109" s="155" t="s">
        <v>295</v>
      </c>
      <c r="B109" s="266" t="s">
        <v>303</v>
      </c>
      <c r="C109" s="135"/>
      <c r="D109" s="136"/>
      <c r="E109" s="420"/>
      <c r="F109" s="148"/>
    </row>
    <row r="110" spans="1:6" s="144" customFormat="1" ht="38.25">
      <c r="A110" s="155"/>
      <c r="B110" s="137" t="s">
        <v>305</v>
      </c>
      <c r="C110" s="135"/>
      <c r="D110" s="136"/>
      <c r="E110" s="420"/>
      <c r="F110" s="148"/>
    </row>
    <row r="111" spans="1:6" s="144" customFormat="1" ht="51">
      <c r="A111" s="155"/>
      <c r="B111" s="137" t="s">
        <v>306</v>
      </c>
      <c r="C111" s="135"/>
      <c r="D111" s="136"/>
      <c r="E111" s="420"/>
      <c r="F111" s="148"/>
    </row>
    <row r="112" spans="1:6" s="144" customFormat="1" ht="38.25">
      <c r="A112" s="155"/>
      <c r="B112" s="137" t="s">
        <v>316</v>
      </c>
      <c r="C112" s="135"/>
      <c r="D112" s="136"/>
      <c r="E112" s="420"/>
      <c r="F112" s="148"/>
    </row>
    <row r="113" spans="1:6" s="144" customFormat="1">
      <c r="A113" s="155"/>
      <c r="B113" s="173" t="s">
        <v>67</v>
      </c>
      <c r="C113" s="135"/>
      <c r="D113" s="136"/>
      <c r="E113" s="420"/>
      <c r="F113" s="148"/>
    </row>
    <row r="114" spans="1:6" s="144" customFormat="1" ht="14.25">
      <c r="A114" s="134"/>
      <c r="B114" s="137"/>
      <c r="C114" s="135" t="s">
        <v>117</v>
      </c>
      <c r="D114" s="136">
        <v>162</v>
      </c>
      <c r="E114" s="420"/>
      <c r="F114" s="148">
        <f>D114*E114</f>
        <v>0</v>
      </c>
    </row>
    <row r="115" spans="1:6" s="144" customFormat="1">
      <c r="A115" s="134"/>
      <c r="B115" s="137"/>
      <c r="C115" s="135"/>
      <c r="D115" s="136"/>
      <c r="E115" s="420"/>
      <c r="F115" s="148"/>
    </row>
    <row r="116" spans="1:6" s="144" customFormat="1" ht="38.25">
      <c r="A116" s="152" t="s">
        <v>276</v>
      </c>
      <c r="B116" s="137" t="s">
        <v>164</v>
      </c>
      <c r="C116" s="135"/>
      <c r="D116" s="136"/>
      <c r="E116" s="420"/>
      <c r="F116" s="148"/>
    </row>
    <row r="117" spans="1:6" s="144" customFormat="1" ht="39.75">
      <c r="A117" s="134"/>
      <c r="B117" s="137" t="s">
        <v>165</v>
      </c>
      <c r="C117" s="135"/>
      <c r="D117" s="136"/>
      <c r="E117" s="420"/>
      <c r="F117" s="148"/>
    </row>
    <row r="118" spans="1:6" s="144" customFormat="1" ht="25.5">
      <c r="A118" s="134"/>
      <c r="B118" s="137" t="s">
        <v>166</v>
      </c>
      <c r="C118" s="135"/>
      <c r="D118" s="136"/>
      <c r="E118" s="420"/>
      <c r="F118" s="148"/>
    </row>
    <row r="119" spans="1:6" s="144" customFormat="1">
      <c r="A119" s="134"/>
      <c r="B119" s="126" t="s">
        <v>163</v>
      </c>
      <c r="C119" s="135"/>
      <c r="D119" s="136"/>
      <c r="E119" s="420"/>
      <c r="F119" s="148"/>
    </row>
    <row r="120" spans="1:6" s="144" customFormat="1" ht="14.25">
      <c r="A120" s="134"/>
      <c r="B120" s="137"/>
      <c r="C120" s="135" t="s">
        <v>117</v>
      </c>
      <c r="D120" s="136">
        <v>204</v>
      </c>
      <c r="E120" s="420"/>
      <c r="F120" s="148">
        <f>D120*E120</f>
        <v>0</v>
      </c>
    </row>
    <row r="121" spans="1:6" s="144" customFormat="1">
      <c r="A121" s="134"/>
      <c r="B121" s="137"/>
      <c r="C121" s="135"/>
      <c r="D121" s="136"/>
      <c r="E121" s="420"/>
      <c r="F121" s="148"/>
    </row>
    <row r="122" spans="1:6" s="144" customFormat="1" ht="38.25">
      <c r="A122" s="142" t="s">
        <v>296</v>
      </c>
      <c r="B122" s="266" t="s">
        <v>167</v>
      </c>
      <c r="C122" s="135"/>
      <c r="D122" s="136"/>
      <c r="E122" s="421"/>
      <c r="F122" s="148"/>
    </row>
    <row r="123" spans="1:6" s="144" customFormat="1" ht="25.5">
      <c r="A123" s="265"/>
      <c r="B123" s="137" t="s">
        <v>174</v>
      </c>
      <c r="C123" s="135"/>
      <c r="D123" s="136"/>
      <c r="E123" s="421"/>
      <c r="F123" s="148"/>
    </row>
    <row r="124" spans="1:6" s="144" customFormat="1" ht="51">
      <c r="A124" s="134"/>
      <c r="B124" s="137" t="s">
        <v>168</v>
      </c>
      <c r="C124" s="135"/>
      <c r="D124" s="136"/>
      <c r="E124" s="421"/>
      <c r="F124" s="148"/>
    </row>
    <row r="125" spans="1:6" s="144" customFormat="1" ht="25.5">
      <c r="A125" s="134"/>
      <c r="B125" s="137" t="s">
        <v>169</v>
      </c>
      <c r="C125" s="135"/>
      <c r="D125" s="136"/>
      <c r="E125" s="421"/>
      <c r="F125" s="148"/>
    </row>
    <row r="126" spans="1:6" s="144" customFormat="1">
      <c r="A126" s="134"/>
      <c r="B126" s="126" t="s">
        <v>68</v>
      </c>
      <c r="C126" s="135"/>
      <c r="D126" s="136"/>
      <c r="E126" s="421"/>
      <c r="F126" s="148"/>
    </row>
    <row r="127" spans="1:6" s="144" customFormat="1" ht="14.25">
      <c r="A127" s="134"/>
      <c r="B127" s="137"/>
      <c r="C127" s="135" t="s">
        <v>117</v>
      </c>
      <c r="D127" s="136">
        <v>204</v>
      </c>
      <c r="E127" s="421"/>
      <c r="F127" s="148">
        <f>D127*E127</f>
        <v>0</v>
      </c>
    </row>
    <row r="128" spans="1:6" s="144" customFormat="1">
      <c r="A128" s="134"/>
      <c r="B128" s="137"/>
      <c r="C128" s="135"/>
      <c r="D128" s="136"/>
      <c r="E128" s="421"/>
      <c r="F128" s="148"/>
    </row>
    <row r="129" spans="1:6" s="144" customFormat="1" ht="38.25">
      <c r="A129" s="142" t="s">
        <v>277</v>
      </c>
      <c r="B129" s="266" t="s">
        <v>170</v>
      </c>
      <c r="C129" s="135"/>
      <c r="D129" s="136"/>
      <c r="E129" s="421"/>
      <c r="F129" s="148"/>
    </row>
    <row r="130" spans="1:6" s="144" customFormat="1" ht="38.25">
      <c r="A130" s="265"/>
      <c r="B130" s="137" t="s">
        <v>171</v>
      </c>
      <c r="C130" s="135"/>
      <c r="D130" s="136"/>
      <c r="E130" s="421"/>
      <c r="F130" s="148"/>
    </row>
    <row r="131" spans="1:6" s="144" customFormat="1" ht="25.5">
      <c r="A131" s="134"/>
      <c r="B131" s="137" t="s">
        <v>169</v>
      </c>
      <c r="C131" s="135"/>
      <c r="D131" s="136"/>
      <c r="E131" s="421"/>
      <c r="F131" s="148"/>
    </row>
    <row r="132" spans="1:6" s="144" customFormat="1">
      <c r="A132" s="134"/>
      <c r="B132" s="126" t="s">
        <v>68</v>
      </c>
      <c r="C132" s="135"/>
      <c r="D132" s="136"/>
      <c r="E132" s="421"/>
      <c r="F132" s="148"/>
    </row>
    <row r="133" spans="1:6" s="144" customFormat="1" ht="14.25">
      <c r="A133" s="287"/>
      <c r="B133" s="287"/>
      <c r="C133" s="135" t="s">
        <v>117</v>
      </c>
      <c r="D133" s="136">
        <v>204</v>
      </c>
      <c r="E133" s="421"/>
      <c r="F133" s="148">
        <f>D133*E133</f>
        <v>0</v>
      </c>
    </row>
    <row r="134" spans="1:6" s="144" customFormat="1">
      <c r="A134" s="300"/>
      <c r="B134" s="301"/>
      <c r="C134" s="302"/>
      <c r="D134" s="287"/>
      <c r="E134" s="451"/>
      <c r="F134" s="299"/>
    </row>
    <row r="135" spans="1:6">
      <c r="A135" s="66" t="str">
        <f>A97</f>
        <v>E.2.</v>
      </c>
      <c r="B135" s="51" t="str">
        <f>B97&amp;" - SVEUKUPNO:"</f>
        <v>OSTALI RADOVI - SVEUKUPNO:</v>
      </c>
      <c r="C135" s="240"/>
      <c r="D135" s="241"/>
      <c r="E135" s="50" t="s">
        <v>12</v>
      </c>
      <c r="F135" s="67">
        <f>SUM(F99:F133)</f>
        <v>0</v>
      </c>
    </row>
    <row r="136" spans="1:6">
      <c r="A136" s="24"/>
      <c r="B136" s="30"/>
      <c r="C136" s="348"/>
      <c r="D136" s="349"/>
      <c r="E136" s="107"/>
      <c r="F136" s="108"/>
    </row>
    <row r="137" spans="1:6">
      <c r="A137" s="24"/>
      <c r="B137" s="30"/>
      <c r="C137" s="348"/>
      <c r="D137" s="349"/>
      <c r="E137" s="107"/>
      <c r="F137" s="108"/>
    </row>
    <row r="138" spans="1:6">
      <c r="A138" s="24"/>
      <c r="B138" s="30"/>
      <c r="C138" s="348"/>
      <c r="D138" s="349"/>
      <c r="E138" s="107"/>
      <c r="F138" s="108"/>
    </row>
    <row r="139" spans="1:6">
      <c r="A139" s="24"/>
      <c r="B139" s="30"/>
      <c r="C139" s="348"/>
      <c r="D139" s="349"/>
      <c r="E139" s="107"/>
      <c r="F139" s="108"/>
    </row>
    <row r="140" spans="1:6">
      <c r="A140" s="24"/>
      <c r="B140" s="30"/>
      <c r="C140" s="348"/>
      <c r="D140" s="349"/>
      <c r="E140" s="107"/>
      <c r="F140" s="108"/>
    </row>
    <row r="141" spans="1:6">
      <c r="A141" s="24"/>
      <c r="B141" s="30"/>
      <c r="C141" s="348"/>
      <c r="D141" s="349"/>
      <c r="E141" s="107"/>
      <c r="F141" s="108"/>
    </row>
    <row r="142" spans="1:6">
      <c r="A142" s="24"/>
      <c r="B142" s="30"/>
      <c r="C142" s="348"/>
      <c r="D142" s="349"/>
      <c r="E142" s="107"/>
      <c r="F142" s="108"/>
    </row>
    <row r="143" spans="1:6">
      <c r="A143" s="24"/>
      <c r="B143" s="30"/>
      <c r="C143" s="348"/>
      <c r="D143" s="349"/>
      <c r="E143" s="107"/>
      <c r="F143" s="108"/>
    </row>
    <row r="144" spans="1:6">
      <c r="A144" s="24"/>
      <c r="B144" s="30"/>
      <c r="C144" s="348"/>
      <c r="D144" s="349"/>
      <c r="E144" s="107"/>
      <c r="F144" s="108"/>
    </row>
    <row r="145" spans="1:6">
      <c r="A145" s="244"/>
      <c r="B145" s="245"/>
      <c r="C145" s="246"/>
      <c r="D145" s="224"/>
      <c r="E145" s="120"/>
      <c r="F145" s="247"/>
    </row>
    <row r="146" spans="1:6">
      <c r="A146" s="466" t="s">
        <v>71</v>
      </c>
      <c r="B146" s="467"/>
      <c r="C146" s="467"/>
      <c r="D146" s="467"/>
      <c r="E146" s="467"/>
      <c r="F146" s="468"/>
    </row>
    <row r="147" spans="1:6">
      <c r="A147" s="463" t="str">
        <f>A3</f>
        <v>5.   3. CJELINA</v>
      </c>
      <c r="B147" s="464"/>
      <c r="C147" s="464"/>
      <c r="D147" s="464"/>
      <c r="E147" s="464"/>
      <c r="F147" s="465"/>
    </row>
    <row r="148" spans="1:6">
      <c r="A148" s="11"/>
      <c r="B148" s="7"/>
      <c r="C148" s="12"/>
      <c r="D148" s="86"/>
      <c r="E148" s="87"/>
      <c r="F148" s="88"/>
    </row>
    <row r="149" spans="1:6">
      <c r="A149" s="115" t="str">
        <f>A6</f>
        <v>B.2.</v>
      </c>
      <c r="B149" s="116" t="str">
        <f>B6</f>
        <v>ZEMLJANI RADOVI</v>
      </c>
      <c r="C149" s="117"/>
      <c r="D149" s="248"/>
      <c r="E149" s="89"/>
      <c r="F149" s="118">
        <f>F29</f>
        <v>0</v>
      </c>
    </row>
    <row r="150" spans="1:6">
      <c r="A150" s="11"/>
      <c r="B150" s="90"/>
      <c r="C150" s="29"/>
      <c r="D150" s="249"/>
      <c r="E150" s="91"/>
      <c r="F150" s="92"/>
    </row>
    <row r="151" spans="1:6">
      <c r="A151" s="115" t="str">
        <f>A31</f>
        <v>C.2.</v>
      </c>
      <c r="B151" s="116" t="str">
        <f>B31</f>
        <v>BETONSKI I ARMIRANOBETONSKI RADOVI</v>
      </c>
      <c r="C151" s="117"/>
      <c r="D151" s="248"/>
      <c r="E151" s="89"/>
      <c r="F151" s="118">
        <f>F79</f>
        <v>0</v>
      </c>
    </row>
    <row r="152" spans="1:6">
      <c r="A152" s="11"/>
      <c r="B152" s="90"/>
      <c r="C152" s="29"/>
      <c r="D152" s="249"/>
      <c r="E152" s="91"/>
      <c r="F152" s="92"/>
    </row>
    <row r="153" spans="1:6">
      <c r="A153" s="115" t="str">
        <f>A81</f>
        <v>D.2.</v>
      </c>
      <c r="B153" s="116" t="str">
        <f>B81</f>
        <v xml:space="preserve">KAMENOREZAČKI RADOVI </v>
      </c>
      <c r="C153" s="117"/>
      <c r="D153" s="248"/>
      <c r="E153" s="89"/>
      <c r="F153" s="118">
        <f>F95</f>
        <v>0</v>
      </c>
    </row>
    <row r="154" spans="1:6">
      <c r="A154" s="11"/>
      <c r="B154" s="90"/>
      <c r="C154" s="29"/>
      <c r="D154" s="249"/>
      <c r="E154" s="91"/>
      <c r="F154" s="92"/>
    </row>
    <row r="155" spans="1:6">
      <c r="A155" s="115" t="str">
        <f>A97</f>
        <v>E.2.</v>
      </c>
      <c r="B155" s="116" t="str">
        <f>B97</f>
        <v>OSTALI RADOVI</v>
      </c>
      <c r="C155" s="117"/>
      <c r="D155" s="248"/>
      <c r="E155" s="89"/>
      <c r="F155" s="118">
        <f>F135</f>
        <v>0</v>
      </c>
    </row>
    <row r="156" spans="1:6">
      <c r="A156" s="11"/>
      <c r="B156" s="93"/>
      <c r="C156" s="29"/>
      <c r="D156" s="249"/>
      <c r="E156" s="91"/>
      <c r="F156" s="92"/>
    </row>
    <row r="157" spans="1:6">
      <c r="A157" s="94"/>
      <c r="B157" s="95" t="s">
        <v>72</v>
      </c>
      <c r="C157" s="96"/>
      <c r="D157" s="250"/>
      <c r="E157" s="97" t="s">
        <v>12</v>
      </c>
      <c r="F157" s="98">
        <f>SUM(F149:F155)</f>
        <v>0</v>
      </c>
    </row>
    <row r="158" spans="1:6">
      <c r="A158" s="11"/>
      <c r="B158" s="35"/>
      <c r="C158" s="12"/>
      <c r="D158" s="251"/>
      <c r="E158" s="38"/>
      <c r="F158" s="38"/>
    </row>
    <row r="159" spans="1:6">
      <c r="A159" s="252"/>
      <c r="B159" s="253" t="s">
        <v>9</v>
      </c>
      <c r="C159" s="12"/>
      <c r="D159" s="251"/>
      <c r="E159" s="38"/>
      <c r="F159" s="39"/>
    </row>
    <row r="160" spans="1:6">
      <c r="A160" s="252"/>
      <c r="B160" s="253"/>
      <c r="C160" s="12"/>
      <c r="D160" s="251"/>
      <c r="E160" s="38"/>
      <c r="F160" s="39"/>
    </row>
  </sheetData>
  <sheetProtection sheet="1" objects="1" scenarios="1"/>
  <mergeCells count="5">
    <mergeCell ref="A1:F1"/>
    <mergeCell ref="A2:F2"/>
    <mergeCell ref="A3:F3"/>
    <mergeCell ref="A146:F146"/>
    <mergeCell ref="A147:F147"/>
  </mergeCells>
  <phoneticPr fontId="65" type="noConversion"/>
  <pageMargins left="0.62992125984251968" right="3.937007874015748E-2" top="0.86614173228346458" bottom="0.74803149606299213" header="0.31496062992125984" footer="0.31496062992125984"/>
  <pageSetup paperSize="9" orientation="portrait" r:id="rId1"/>
  <headerFooter>
    <oddHeader xml:space="preserve">&amp;L&amp;"Arial Narrow,Regular"&amp;8Br.T.D.: 1173/21-1TROŠKOVNIK RADOVA SANACIJE&amp;R&amp;G   </oddHeader>
    <oddFooter>&amp;L&amp;9Investitor:Grad Zadar, Narodni trg br.2; 23000 Zadar&amp;C&amp;9&amp;G      SANACIJA GATA I OBALNOG ZIDA U UVALI FOŠA, GRAD ZADAR&amp;R&amp;9stranica  &amp;P/&amp;N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K17"/>
  <sheetViews>
    <sheetView view="pageLayout" zoomScaleSheetLayoutView="100" workbookViewId="0">
      <selection activeCell="J22" sqref="J22"/>
    </sheetView>
  </sheetViews>
  <sheetFormatPr defaultRowHeight="12.75"/>
  <cols>
    <col min="1" max="1" width="5.7109375" style="36" customWidth="1"/>
    <col min="2" max="2" width="0.42578125" style="36" customWidth="1"/>
    <col min="3" max="3" width="17.5703125" style="101" customWidth="1"/>
    <col min="4" max="4" width="12.5703125" style="101" customWidth="1"/>
    <col min="5" max="5" width="12.42578125" style="36" customWidth="1"/>
    <col min="6" max="6" width="14.140625" style="36" customWidth="1"/>
    <col min="7" max="8" width="13.5703125" style="36" customWidth="1"/>
    <col min="9" max="9" width="15.7109375" style="36" customWidth="1"/>
    <col min="10" max="10" width="15.140625" style="36" customWidth="1"/>
    <col min="11" max="11" width="19.28515625" style="36" customWidth="1"/>
    <col min="12" max="12" width="14.7109375" style="36" customWidth="1"/>
    <col min="13" max="16384" width="9.140625" style="36"/>
  </cols>
  <sheetData>
    <row r="1" spans="2:11" s="4" customFormat="1">
      <c r="B1" s="483" t="s">
        <v>13</v>
      </c>
      <c r="C1" s="484"/>
      <c r="D1" s="484"/>
      <c r="E1" s="484"/>
      <c r="F1" s="484"/>
      <c r="G1" s="484"/>
      <c r="H1" s="484"/>
      <c r="I1" s="484"/>
      <c r="J1" s="484"/>
      <c r="K1" s="484"/>
    </row>
    <row r="2" spans="2:11" s="4" customFormat="1" ht="26.25" customHeight="1">
      <c r="B2" s="481" t="s">
        <v>250</v>
      </c>
      <c r="C2" s="482"/>
      <c r="D2" s="482"/>
      <c r="E2" s="482"/>
      <c r="F2" s="482"/>
      <c r="G2" s="482"/>
      <c r="H2" s="482"/>
      <c r="I2" s="482"/>
      <c r="J2" s="482"/>
      <c r="K2" s="482"/>
    </row>
    <row r="3" spans="2:11" s="4" customFormat="1" ht="12.75" customHeight="1">
      <c r="B3" s="485" t="s">
        <v>315</v>
      </c>
      <c r="C3" s="486"/>
      <c r="D3" s="486"/>
      <c r="E3" s="486"/>
      <c r="F3" s="486"/>
      <c r="G3" s="486"/>
      <c r="H3" s="486"/>
      <c r="I3" s="486"/>
      <c r="J3" s="486"/>
      <c r="K3" s="486"/>
    </row>
    <row r="4" spans="2:11" s="4" customFormat="1">
      <c r="B4" s="11"/>
      <c r="C4" s="99"/>
      <c r="D4" s="99"/>
      <c r="E4" s="7"/>
      <c r="F4" s="12"/>
      <c r="G4" s="23"/>
      <c r="H4" s="100"/>
      <c r="I4" s="21"/>
      <c r="J4" s="21"/>
      <c r="K4" s="21"/>
    </row>
    <row r="5" spans="2:11" ht="13.5" thickBot="1">
      <c r="B5" s="487" t="s">
        <v>80</v>
      </c>
      <c r="C5" s="487"/>
      <c r="D5" s="352" t="s">
        <v>81</v>
      </c>
      <c r="E5" s="352" t="s">
        <v>92</v>
      </c>
      <c r="F5" s="352" t="s">
        <v>82</v>
      </c>
      <c r="G5" s="352" t="s">
        <v>83</v>
      </c>
      <c r="H5" s="380" t="s">
        <v>385</v>
      </c>
      <c r="I5" s="353" t="s">
        <v>399</v>
      </c>
      <c r="J5" s="353" t="s">
        <v>401</v>
      </c>
      <c r="K5" s="353" t="s">
        <v>402</v>
      </c>
    </row>
    <row r="6" spans="2:11" ht="24.75" customHeight="1">
      <c r="B6" s="488"/>
      <c r="C6" s="490"/>
      <c r="D6" s="493" t="s">
        <v>400</v>
      </c>
      <c r="E6" s="477" t="s">
        <v>8</v>
      </c>
      <c r="F6" s="477" t="s">
        <v>84</v>
      </c>
      <c r="G6" s="477" t="s">
        <v>158</v>
      </c>
      <c r="H6" s="479" t="s">
        <v>4</v>
      </c>
      <c r="I6" s="488" t="s">
        <v>404</v>
      </c>
      <c r="J6" s="489"/>
      <c r="K6" s="490"/>
    </row>
    <row r="7" spans="2:11" ht="34.5" customHeight="1" thickBot="1">
      <c r="B7" s="491"/>
      <c r="C7" s="492"/>
      <c r="D7" s="494"/>
      <c r="E7" s="478"/>
      <c r="F7" s="478"/>
      <c r="G7" s="478"/>
      <c r="H7" s="480"/>
      <c r="I7" s="381" t="s">
        <v>403</v>
      </c>
      <c r="J7" s="382" t="s">
        <v>405</v>
      </c>
      <c r="K7" s="383" t="s">
        <v>406</v>
      </c>
    </row>
    <row r="8" spans="2:11" ht="30.2" customHeight="1">
      <c r="B8" s="471" t="s">
        <v>407</v>
      </c>
      <c r="C8" s="472"/>
      <c r="D8" s="384">
        <f>'2. OPĆE STAVKE'!$F$33</f>
        <v>0</v>
      </c>
      <c r="E8" s="369"/>
      <c r="F8" s="369"/>
      <c r="G8" s="369"/>
      <c r="H8" s="370"/>
      <c r="I8" s="371">
        <f>'2. OPĆE STAVKE'!$F$33</f>
        <v>0</v>
      </c>
      <c r="J8" s="374">
        <f>0.25*I8</f>
        <v>0</v>
      </c>
      <c r="K8" s="372">
        <f>SUM(I8:J8)</f>
        <v>0</v>
      </c>
    </row>
    <row r="9" spans="2:11" ht="30.2" customHeight="1">
      <c r="B9" s="473" t="s">
        <v>348</v>
      </c>
      <c r="C9" s="474"/>
      <c r="D9" s="375"/>
      <c r="E9" s="359">
        <f>'3. 1.cjelina'!F277</f>
        <v>0</v>
      </c>
      <c r="F9" s="359">
        <f>'3. 1.cjelina'!F279</f>
        <v>0</v>
      </c>
      <c r="G9" s="359">
        <f>'3. 1.cjelina'!F281</f>
        <v>0</v>
      </c>
      <c r="H9" s="360">
        <f>'3. 1.cjelina'!F283</f>
        <v>0</v>
      </c>
      <c r="I9" s="355">
        <f>'3. 1.cjelina'!F285</f>
        <v>0</v>
      </c>
      <c r="J9" s="373">
        <f t="shared" ref="J9:J12" si="0">0.25*I9</f>
        <v>0</v>
      </c>
      <c r="K9" s="379">
        <f t="shared" ref="K9:K12" si="1">SUM(I9:J9)</f>
        <v>0</v>
      </c>
    </row>
    <row r="10" spans="2:11" ht="30.2" customHeight="1">
      <c r="B10" s="473" t="s">
        <v>384</v>
      </c>
      <c r="C10" s="474"/>
      <c r="D10" s="375"/>
      <c r="E10" s="361">
        <f>'4.  2. cjelina'!F146</f>
        <v>0</v>
      </c>
      <c r="F10" s="361">
        <f>'4.  2. cjelina'!F148</f>
        <v>0</v>
      </c>
      <c r="G10" s="361">
        <f>'4.  2. cjelina'!F150</f>
        <v>0</v>
      </c>
      <c r="H10" s="362">
        <f>'4.  2. cjelina'!F152</f>
        <v>0</v>
      </c>
      <c r="I10" s="355">
        <f>'4.  2. cjelina'!F154</f>
        <v>0</v>
      </c>
      <c r="J10" s="373">
        <f t="shared" si="0"/>
        <v>0</v>
      </c>
      <c r="K10" s="379">
        <f t="shared" si="1"/>
        <v>0</v>
      </c>
    </row>
    <row r="11" spans="2:11" ht="30.2" customHeight="1" thickBot="1">
      <c r="B11" s="475" t="s">
        <v>383</v>
      </c>
      <c r="C11" s="476"/>
      <c r="D11" s="376"/>
      <c r="E11" s="363">
        <f>'5.   3. cjelina'!$F$149</f>
        <v>0</v>
      </c>
      <c r="F11" s="363">
        <f>'5.   3. cjelina'!$F$151</f>
        <v>0</v>
      </c>
      <c r="G11" s="363">
        <f>'5.   3. cjelina'!$F$153</f>
        <v>0</v>
      </c>
      <c r="H11" s="364">
        <f>'5.   3. cjelina'!$F$155</f>
        <v>0</v>
      </c>
      <c r="I11" s="356">
        <f>'5.   3. cjelina'!$F$157</f>
        <v>0</v>
      </c>
      <c r="J11" s="377">
        <f t="shared" si="0"/>
        <v>0</v>
      </c>
      <c r="K11" s="378">
        <f t="shared" si="1"/>
        <v>0</v>
      </c>
    </row>
    <row r="12" spans="2:11" ht="30.2" customHeight="1" thickBot="1">
      <c r="B12" s="469" t="s">
        <v>85</v>
      </c>
      <c r="C12" s="470"/>
      <c r="D12" s="365">
        <f>SUM(D8)</f>
        <v>0</v>
      </c>
      <c r="E12" s="366">
        <f>SUM(E9:E11)</f>
        <v>0</v>
      </c>
      <c r="F12" s="366">
        <f>SUM(F9:F11)</f>
        <v>0</v>
      </c>
      <c r="G12" s="366">
        <f>SUM(G9:G11)</f>
        <v>0</v>
      </c>
      <c r="H12" s="367">
        <f>SUM(H9:H11)</f>
        <v>0</v>
      </c>
      <c r="I12" s="357">
        <f>SUM(I8:I11)</f>
        <v>0</v>
      </c>
      <c r="J12" s="368">
        <f t="shared" si="0"/>
        <v>0</v>
      </c>
      <c r="K12" s="358">
        <f t="shared" si="1"/>
        <v>0</v>
      </c>
    </row>
    <row r="13" spans="2:11">
      <c r="B13" s="351"/>
      <c r="C13" s="10"/>
      <c r="D13" s="10"/>
      <c r="E13" s="351"/>
      <c r="F13" s="351"/>
      <c r="G13" s="351"/>
      <c r="H13" s="351"/>
      <c r="I13" s="351"/>
    </row>
    <row r="16" spans="2:11">
      <c r="K16" s="354">
        <f>SUM(K8:K11)</f>
        <v>0</v>
      </c>
    </row>
    <row r="17" spans="7:7">
      <c r="G17" s="144"/>
    </row>
  </sheetData>
  <sheetProtection sheet="1" objects="1" scenarios="1"/>
  <mergeCells count="16">
    <mergeCell ref="G6:G7"/>
    <mergeCell ref="H6:H7"/>
    <mergeCell ref="B2:K2"/>
    <mergeCell ref="B1:K1"/>
    <mergeCell ref="B3:K3"/>
    <mergeCell ref="B5:C5"/>
    <mergeCell ref="I6:K6"/>
    <mergeCell ref="B6:C7"/>
    <mergeCell ref="D6:D7"/>
    <mergeCell ref="E6:E7"/>
    <mergeCell ref="F6:F7"/>
    <mergeCell ref="B12:C12"/>
    <mergeCell ref="B8:C8"/>
    <mergeCell ref="B9:C9"/>
    <mergeCell ref="B10:C10"/>
    <mergeCell ref="B11:C11"/>
  </mergeCells>
  <pageMargins left="0.70866141732283472" right="0.70866141732283472" top="0.9055118110236221" bottom="0.74803149606299213" header="0.31496062992125984" footer="0.31496062992125984"/>
  <pageSetup paperSize="9" scale="91" orientation="landscape" r:id="rId1"/>
  <headerFooter>
    <oddHeader xml:space="preserve">&amp;L&amp;"Arial Narrow,Regular"&amp;8Br.T.D.: 1173/21-1TROŠKOVNIK RADOVA SANACIJE&amp;R&amp;G   </oddHeader>
    <oddFooter>&amp;L&amp;9Investitor:Grtad Zadar, Narodni trg br. 1; 23000 Zadar&amp;C&amp;9&amp;GSANACIJA GATA I OBALNOG ZIDA U UVALI FOŠA, GRAD ZADAR&amp;R&amp;9stranica  &amp;P/&amp;N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1. OPĆI TEHNIČKI UVJETI</vt:lpstr>
      <vt:lpstr>2. OPĆE STAVKE</vt:lpstr>
      <vt:lpstr>3. 1.cjelina</vt:lpstr>
      <vt:lpstr>4.  2. cjelina</vt:lpstr>
      <vt:lpstr>5.   3. cjelina</vt:lpstr>
      <vt:lpstr>5. REKAPITULACIJA</vt:lpstr>
      <vt:lpstr>'2. OPĆE STAVKE'!OSTALI</vt:lpstr>
      <vt:lpstr>'2. OPĆE STAVKE'!Print_Area</vt:lpstr>
      <vt:lpstr>'5. REKAPITULACIJA'!Print_Area</vt:lpstr>
      <vt:lpstr>'2. OPĆE STAVKE'!Print_Titles</vt:lpstr>
      <vt:lpstr>'3. 1.cjelina'!Print_Titles</vt:lpstr>
      <vt:lpstr>'4.  2. cjelina'!Print_Titles</vt:lpstr>
      <vt:lpstr>'5.   3. cjelina'!Print_Titles</vt:lpstr>
      <vt:lpstr>'3. 1.cjelina'!ZEM</vt:lpstr>
      <vt:lpstr>'4.  2. cjelina'!ZEM</vt:lpstr>
      <vt:lpstr>'5.   3. cjelina'!ZEM</vt:lpstr>
      <vt:lpstr>'3. 1.cjelina'!ZEMN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2011-10-19T07:20:40Z</cp:lastPrinted>
  <dcterms:created xsi:type="dcterms:W3CDTF">2007-08-24T07:31:51Z</dcterms:created>
  <dcterms:modified xsi:type="dcterms:W3CDTF">2022-02-14T11:39:19Z</dcterms:modified>
</cp:coreProperties>
</file>